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740" windowHeight="12705" firstSheet="8" activeTab="8"/>
  </bookViews>
  <sheets>
    <sheet name="00000" sheetId="1" r:id="rId1"/>
    <sheet name="Tavledok" sheetId="2" r:id="rId2"/>
    <sheet name="00801" sheetId="3" r:id="rId3"/>
    <sheet name="20851" sheetId="4" r:id="rId4"/>
    <sheet name="20852" sheetId="5" r:id="rId5"/>
    <sheet name="30801 og 40802" sheetId="6" r:id="rId6"/>
    <sheet name="31801" sheetId="7" r:id="rId7"/>
    <sheet name="30851" sheetId="8" r:id="rId8"/>
    <sheet name="12345" sheetId="9" r:id="rId9"/>
  </sheets>
  <definedNames>
    <definedName name="_xlnm.Print_Area" localSheetId="0">'00000'!$B$1:$M$41</definedName>
    <definedName name="_xlnm.Print_Area" localSheetId="2">'00801'!$B$1:$M$41</definedName>
    <definedName name="_xlnm.Print_Area" localSheetId="3">'20851'!$B$1:$M$41</definedName>
    <definedName name="_xlnm.Print_Area" localSheetId="4">'20852'!$B$1:$M$41</definedName>
    <definedName name="_xlnm.Print_Area" localSheetId="5">'30801 og 40802'!$B$1:$M$41</definedName>
    <definedName name="_xlnm.Print_Area" localSheetId="7">'30851'!$B$1:$M$41</definedName>
    <definedName name="_xlnm.Print_Area" localSheetId="6">'31801'!$B$1:$M$41</definedName>
    <definedName name="_xlnm.Print_Area" localSheetId="1">'Tavledok'!$B$1:$M$41</definedName>
  </definedNames>
  <calcPr fullCalcOnLoad="1"/>
</workbook>
</file>

<file path=xl/sharedStrings.xml><?xml version="1.0" encoding="utf-8"?>
<sst xmlns="http://schemas.openxmlformats.org/spreadsheetml/2006/main" count="741" uniqueCount="133">
  <si>
    <t>CABLE DATA</t>
  </si>
  <si>
    <t xml:space="preserve">   Manufacture:</t>
  </si>
  <si>
    <t xml:space="preserve">   Type:</t>
  </si>
  <si>
    <t xml:space="preserve">   Description:</t>
  </si>
  <si>
    <t xml:space="preserve">  Wires:</t>
  </si>
  <si>
    <t>BARRIER DATA</t>
  </si>
  <si>
    <t>Instrument cable</t>
  </si>
  <si>
    <t>TRANSMITTER DATA</t>
  </si>
  <si>
    <t>Manufacture</t>
  </si>
  <si>
    <t>Type</t>
  </si>
  <si>
    <t>Description</t>
  </si>
  <si>
    <t>Certficate</t>
  </si>
  <si>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[V]</t>
    </r>
  </si>
  <si>
    <r>
      <t>l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[mA]</t>
    </r>
  </si>
  <si>
    <r>
      <t>P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[mW]</t>
    </r>
  </si>
  <si>
    <r>
      <t>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[nF]</t>
    </r>
  </si>
  <si>
    <r>
      <t>L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[mH]</t>
    </r>
  </si>
  <si>
    <r>
      <t>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[mH]</t>
    </r>
  </si>
  <si>
    <r>
      <t>C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[nF]</t>
    </r>
  </si>
  <si>
    <r>
      <t>P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[mW]</t>
    </r>
  </si>
  <si>
    <r>
      <t>l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[mA]</t>
    </r>
  </si>
  <si>
    <r>
      <t>U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[V]</t>
    </r>
  </si>
  <si>
    <t>R. STAHL</t>
  </si>
  <si>
    <t>Analog Input</t>
  </si>
  <si>
    <t>PTB 99 ATEX 2175</t>
  </si>
  <si>
    <r>
      <t>R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[</t>
    </r>
    <r>
      <rPr>
        <sz val="10"/>
        <rFont val="Verdana"/>
        <family val="2"/>
      </rPr>
      <t>Ώ</t>
    </r>
    <r>
      <rPr>
        <sz val="10"/>
        <rFont val="Arial"/>
        <family val="0"/>
      </rPr>
      <t>]</t>
    </r>
  </si>
  <si>
    <t>9461/12-08-11/ -21</t>
  </si>
  <si>
    <t>2-Wire Transmitter</t>
  </si>
  <si>
    <r>
      <t xml:space="preserve">  Size [mm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]:</t>
    </r>
  </si>
  <si>
    <r>
      <t xml:space="preserve">  Resistance [</t>
    </r>
    <r>
      <rPr>
        <sz val="10"/>
        <rFont val="Verdana"/>
        <family val="2"/>
      </rPr>
      <t>Ώ</t>
    </r>
    <r>
      <rPr>
        <sz val="10"/>
        <rFont val="Arial"/>
        <family val="2"/>
      </rPr>
      <t>km/wire]:</t>
    </r>
  </si>
  <si>
    <r>
      <t xml:space="preserve">  Max Length, L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[m]:</t>
    </r>
  </si>
  <si>
    <t xml:space="preserve">  Authority</t>
  </si>
  <si>
    <r>
      <t>l</t>
    </r>
    <r>
      <rPr>
        <vertAlign val="subscript"/>
        <sz val="10"/>
        <rFont val="Arial"/>
        <family val="2"/>
      </rPr>
      <t xml:space="preserve">o </t>
    </r>
    <r>
      <rPr>
        <sz val="10"/>
        <rFont val="Verdana"/>
        <family val="2"/>
      </rPr>
      <t>≤ l</t>
    </r>
    <r>
      <rPr>
        <vertAlign val="subscript"/>
        <sz val="10"/>
        <rFont val="Verdana"/>
        <family val="2"/>
      </rPr>
      <t>i(min)</t>
    </r>
  </si>
  <si>
    <r>
      <t>V</t>
    </r>
    <r>
      <rPr>
        <vertAlign val="subscript"/>
        <sz val="10"/>
        <rFont val="Arial"/>
        <family val="2"/>
      </rPr>
      <t xml:space="preserve">o </t>
    </r>
    <r>
      <rPr>
        <sz val="10"/>
        <rFont val="Verdana"/>
        <family val="2"/>
      </rPr>
      <t>≤ V</t>
    </r>
    <r>
      <rPr>
        <vertAlign val="subscript"/>
        <sz val="10"/>
        <rFont val="Verdana"/>
        <family val="2"/>
      </rPr>
      <t>i(min)</t>
    </r>
  </si>
  <si>
    <r>
      <t>P</t>
    </r>
    <r>
      <rPr>
        <vertAlign val="subscript"/>
        <sz val="10"/>
        <rFont val="Arial"/>
        <family val="2"/>
      </rPr>
      <t xml:space="preserve">o </t>
    </r>
    <r>
      <rPr>
        <sz val="10"/>
        <rFont val="Verdana"/>
        <family val="2"/>
      </rPr>
      <t>≤ P</t>
    </r>
    <r>
      <rPr>
        <vertAlign val="subscript"/>
        <sz val="10"/>
        <rFont val="Verdana"/>
        <family val="2"/>
      </rPr>
      <t>i(min)</t>
    </r>
  </si>
  <si>
    <r>
      <t>L</t>
    </r>
    <r>
      <rPr>
        <vertAlign val="subscript"/>
        <sz val="10"/>
        <rFont val="Verdana"/>
        <family val="2"/>
      </rPr>
      <t>i(tot)</t>
    </r>
    <r>
      <rPr>
        <sz val="10"/>
        <rFont val="Verdana"/>
        <family val="2"/>
      </rPr>
      <t xml:space="preserve"> [mH]</t>
    </r>
  </si>
  <si>
    <r>
      <t>C</t>
    </r>
    <r>
      <rPr>
        <vertAlign val="subscript"/>
        <sz val="10"/>
        <rFont val="Verdana"/>
        <family val="2"/>
      </rPr>
      <t>i(tot)</t>
    </r>
    <r>
      <rPr>
        <sz val="10"/>
        <rFont val="Verdana"/>
        <family val="2"/>
      </rPr>
      <t xml:space="preserve"> [nF]</t>
    </r>
  </si>
  <si>
    <r>
      <t>R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 xml:space="preserve"> [</t>
    </r>
    <r>
      <rPr>
        <sz val="10"/>
        <rFont val="Verdana"/>
        <family val="2"/>
      </rPr>
      <t>Ώ</t>
    </r>
    <r>
      <rPr>
        <sz val="10"/>
        <rFont val="Arial"/>
        <family val="0"/>
      </rPr>
      <t>]</t>
    </r>
  </si>
  <si>
    <t xml:space="preserve">  Maximum voltage that can be applied to the intrinsically safe circuits.</t>
  </si>
  <si>
    <t xml:space="preserve">  Maximum current that can be applied to the intrinsically safe circuits.</t>
  </si>
  <si>
    <t xml:space="preserve">  Maximum input power in an intrinsically safe circuit that can be dissipated without invalidating intrinsic safety.</t>
  </si>
  <si>
    <t xml:space="preserve">  Resistance in the intrinsically safe circuits.</t>
  </si>
  <si>
    <t xml:space="preserve">  Total equivalent internal capacitance of the apparatus which is considered as appearing across the connection facilities of the apparatus.</t>
  </si>
  <si>
    <t xml:space="preserve">  Total equivalent internal inductance of the apparatus which is considered as appearing across the connection facilities of the apparatus.</t>
  </si>
  <si>
    <t xml:space="preserve">  Maximun output voltage in an intrinsically safe circuit that can appear under open-circuit conditions.</t>
  </si>
  <si>
    <t xml:space="preserve">  Maximum electrical power in an intrinsically safe circuit that can be taken from the apparatus.</t>
  </si>
  <si>
    <t xml:space="preserve">  Maximum load resistance.</t>
  </si>
  <si>
    <t>The circuit is approved for gas group: IIC</t>
  </si>
  <si>
    <t>PTB</t>
  </si>
  <si>
    <t>menterne i transmitter data</t>
  </si>
  <si>
    <r>
      <t>"</t>
    </r>
    <r>
      <rPr>
        <vertAlign val="subscript"/>
        <sz val="11"/>
        <rFont val="Arial"/>
        <family val="2"/>
      </rPr>
      <t>(min)</t>
    </r>
    <r>
      <rPr>
        <sz val="11"/>
        <rFont val="Arial"/>
        <family val="2"/>
      </rPr>
      <t>"</t>
    </r>
    <r>
      <rPr>
        <sz val="10"/>
        <rFont val="Arial"/>
        <family val="0"/>
      </rPr>
      <t xml:space="preserve"> er laveste værdi af instru-</t>
    </r>
  </si>
  <si>
    <t>Coferro</t>
  </si>
  <si>
    <t>YSLCY-OZ/JZ</t>
  </si>
  <si>
    <r>
      <t xml:space="preserve">  Inductance, L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[mH/km]:</t>
    </r>
  </si>
  <si>
    <t xml:space="preserve">  Maximum current in an intrinsically safe circuit that can be taken from the connection facilities.</t>
  </si>
  <si>
    <t xml:space="preserve">  Maximum capitance in an intrinsically safe circuit that can be connected to the connection facilities.</t>
  </si>
  <si>
    <t xml:space="preserve">  Maximum inductance in an intrinsically safe circuit that can be connected to the connection facilities.</t>
  </si>
  <si>
    <r>
      <t xml:space="preserve">  Capacitance Core/Core,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[nF/km]</t>
    </r>
  </si>
  <si>
    <r>
      <t xml:space="preserve">  Capacitance Core/Braid,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[nF/km]</t>
    </r>
  </si>
  <si>
    <t>Loop id: KA HB 8 04 30851</t>
  </si>
  <si>
    <t>Endress+Hauser</t>
  </si>
  <si>
    <t>DC11TEN + FEC12</t>
  </si>
  <si>
    <t>KEMA 97ATEX4493</t>
  </si>
  <si>
    <t>KEMA</t>
  </si>
  <si>
    <t>Loop id: KA HB 8 04 31801</t>
  </si>
  <si>
    <t>9470/22-16-11</t>
  </si>
  <si>
    <t>Digital Input</t>
  </si>
  <si>
    <t>PTB 99 ATEX 2184</t>
  </si>
  <si>
    <t>RIA 261</t>
  </si>
  <si>
    <t>Dig. Process Indicator</t>
  </si>
  <si>
    <t>DMT 01 ATEX E 036</t>
  </si>
  <si>
    <t>DMT</t>
  </si>
  <si>
    <t>Loop id: KA HB 8 04 00000</t>
  </si>
  <si>
    <t>Loop id: Tavledok</t>
  </si>
  <si>
    <t>ifm electronic GmbH</t>
  </si>
  <si>
    <t>SN 2301</t>
  </si>
  <si>
    <t>N/A</t>
  </si>
  <si>
    <t>PTB 01 ATEX 2075</t>
  </si>
  <si>
    <t>SF 311 A</t>
  </si>
  <si>
    <t>Flowswitch</t>
  </si>
  <si>
    <t>DMT 03 ATEX E 090 X</t>
  </si>
  <si>
    <r>
      <t>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x I</t>
    </r>
    <r>
      <rPr>
        <vertAlign val="subscript"/>
        <sz val="10"/>
        <rFont val="Arial"/>
        <family val="2"/>
      </rPr>
      <t>i</t>
    </r>
  </si>
  <si>
    <t>Loop id: KA HB 8 04 20851</t>
  </si>
  <si>
    <t>Micro Motion</t>
  </si>
  <si>
    <t>2700I13DEZAZZZ</t>
  </si>
  <si>
    <t>DMT 01 ATEX E 082 X</t>
  </si>
  <si>
    <t>Loop id: KA HB 8 04 00801</t>
  </si>
  <si>
    <t>Pepperl + Fuchs GmbH</t>
  </si>
  <si>
    <t>NCN15 el. NCB2</t>
  </si>
  <si>
    <t>Induktiv aftaster</t>
  </si>
  <si>
    <t>PTB 00 ATEX 2048 X</t>
  </si>
  <si>
    <t>ROSEMOUNT INC</t>
  </si>
  <si>
    <t>EECS</t>
  </si>
  <si>
    <t>Loop id: KA HB 8 04 30801 og 40802</t>
  </si>
  <si>
    <t>3051*</t>
  </si>
  <si>
    <t>BAS97ATEX1089X</t>
  </si>
  <si>
    <t>Loop id: KA HB 8 04 20852</t>
  </si>
  <si>
    <t>1700 I 1 3 D E Z A ZZZ</t>
  </si>
  <si>
    <t>Vaisala</t>
  </si>
  <si>
    <t>HMP363A12BCX1A2BB1A1A2</t>
  </si>
  <si>
    <t>PTB 00 ATEX 2112 X</t>
  </si>
  <si>
    <t xml:space="preserve">  Den største kapacitans i en egensikker strømkreds, som kan forbindes til materiellets tilslutningsmidler uden at forringe egensikkerheden.</t>
  </si>
  <si>
    <t xml:space="preserve">  Den største værdi af induktans i en egensikker strømkreds, som kan forbindes til materiellets tilslutningsmidler uden at forringe egensikkerheden.</t>
  </si>
  <si>
    <t xml:space="preserve">  Den største spænding (vekselspændings topværdi eller jævnspænding), som kan tilføres tilslutningsmidlerne for egensikre strømkredse </t>
  </si>
  <si>
    <t xml:space="preserve">  Den største strøm (vekselstrøms topværdi eller jævnstrøm), som kan tilføres tilslutningsmidlerne for egensikre strømkredse uden at forringe</t>
  </si>
  <si>
    <t xml:space="preserve">  egensikkerheden.</t>
  </si>
  <si>
    <t xml:space="preserve">  Den største indgangseffekt i en egensikker strømkreds, som uden at forringe egensikkerheden kan afsættes inde i elektrisk materiel,</t>
  </si>
  <si>
    <t xml:space="preserve">  når det er forbundet til en ydre strømkilde.</t>
  </si>
  <si>
    <t xml:space="preserve">  Materiellets samlede ækvivalente indre kapacitans, som anses for at forekomme over materiellets tilslutningsmidler.</t>
  </si>
  <si>
    <t xml:space="preserve">  Den største udgangsspænding (vekselspændings topværdi eller jævnspænding), som kan forekomme i en egensikker strømkreds på</t>
  </si>
  <si>
    <r>
      <t xml:space="preserve">  materiellets tilslutningsmidler under tomgangsforhold ved enhver tilført spænding op til den største spænding, herunder U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 xml:space="preserve"> og U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.</t>
    </r>
  </si>
  <si>
    <r>
      <t>U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[V]</t>
    </r>
  </si>
  <si>
    <t xml:space="preserve">  Den største spænding, som kan tilføres tilhørende materiels ikke-egensikre tilslutningsmidler uden at forringe egensikkerheden.</t>
  </si>
  <si>
    <t xml:space="preserve">  Den største strøm (vekselstrøms topværdi eller jævnstrøm), som i en egensikker strømkreds kan trækkes fra materiellets tilslutningsmidler.</t>
  </si>
  <si>
    <t xml:space="preserve">  Den største elektriske effekt i en egensikker strømkreds, som kan trækkes fra materiellet.</t>
  </si>
  <si>
    <t xml:space="preserve">  Den største resistans, som anses for at forekomme på det elektriske materiels ydre tilslutningsmidler.</t>
  </si>
  <si>
    <t xml:space="preserve">  Den største resistans i enhver ydre strømkreds, som uden at forringe egensikkerheden er forbundet til det elektriske materiels tilslutningsmidler.</t>
  </si>
  <si>
    <t>KABEL DATA</t>
  </si>
  <si>
    <t>Fabrikat</t>
  </si>
  <si>
    <t>Beskrivelse</t>
  </si>
  <si>
    <t>Certficat</t>
  </si>
  <si>
    <t>Myndighed</t>
  </si>
  <si>
    <r>
      <t xml:space="preserve">  Størrelse [mm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]:</t>
    </r>
  </si>
  <si>
    <t xml:space="preserve">  Korer:</t>
  </si>
  <si>
    <r>
      <t xml:space="preserve">  Max Længde, L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[m]:</t>
    </r>
  </si>
  <si>
    <r>
      <t xml:space="preserve">  Kapacitans Kore/Kore,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[nF/km]</t>
    </r>
  </si>
  <si>
    <r>
      <t xml:space="preserve">  Kapacitans Kore/Skærm, C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[nF/km]</t>
    </r>
  </si>
  <si>
    <r>
      <t xml:space="preserve">  Inductans, L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[mH/km]:</t>
    </r>
  </si>
  <si>
    <r>
      <t xml:space="preserve">  Resistans [</t>
    </r>
    <r>
      <rPr>
        <sz val="10"/>
        <rFont val="Verdana"/>
        <family val="2"/>
      </rPr>
      <t>Ώ</t>
    </r>
    <r>
      <rPr>
        <sz val="10"/>
        <rFont val="Arial"/>
        <family val="2"/>
      </rPr>
      <t>km/wire]:</t>
    </r>
  </si>
  <si>
    <t>Beregningen er godkendt til installation i gas gruppe: IIC</t>
  </si>
  <si>
    <t>Loop id: 12345</t>
  </si>
  <si>
    <t xml:space="preserve">  uden at forringe egensikkerheden.</t>
  </si>
  <si>
    <t xml:space="preserve">  Materiellets samlede ækvivalente indre induktans, som anses for at forekomme på materiellets tilslutningsmidler.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</si>
</sst>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#,##0.0"/>
    <numFmt numFmtId="174" formatCode="#,##0.000"/>
    <numFmt numFmtId="175" formatCode="0.0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bscript"/>
      <sz val="10"/>
      <name val="Arial"/>
      <family val="2"/>
    </font>
    <font>
      <sz val="10"/>
      <name val="Verdana"/>
      <family val="2"/>
    </font>
    <font>
      <vertAlign val="superscript"/>
      <sz val="10"/>
      <name val="Arial"/>
      <family val="2"/>
    </font>
    <font>
      <vertAlign val="subscript"/>
      <sz val="10"/>
      <name val="Verdana"/>
      <family val="2"/>
    </font>
    <font>
      <b/>
      <sz val="10"/>
      <name val="Verdana"/>
      <family val="0"/>
    </font>
    <font>
      <vertAlign val="subscript"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6" fillId="0" borderId="6" xfId="0" applyFont="1" applyBorder="1" applyAlignment="1">
      <alignment/>
    </xf>
    <xf numFmtId="1" fontId="1" fillId="0" borderId="2" xfId="0" applyNumberFormat="1" applyFont="1" applyBorder="1" applyAlignment="1">
      <alignment/>
    </xf>
    <xf numFmtId="172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72" fontId="1" fillId="0" borderId="2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2" fontId="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174" fontId="1" fillId="0" borderId="2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6</xdr:row>
      <xdr:rowOff>28575</xdr:rowOff>
    </xdr:from>
    <xdr:to>
      <xdr:col>6</xdr:col>
      <xdr:colOff>371475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3886200" y="1162050"/>
          <a:ext cx="27717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</xdr:row>
      <xdr:rowOff>19050</xdr:rowOff>
    </xdr:from>
    <xdr:to>
      <xdr:col>6</xdr:col>
      <xdr:colOff>381000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6496050" y="1152525"/>
          <a:ext cx="1714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9525</xdr:rowOff>
    </xdr:from>
    <xdr:to>
      <xdr:col>9</xdr:col>
      <xdr:colOff>257175</xdr:colOff>
      <xdr:row>6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6496050" y="952500"/>
          <a:ext cx="2400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66675</xdr:rowOff>
    </xdr:from>
    <xdr:to>
      <xdr:col>14</xdr:col>
      <xdr:colOff>400050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66675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zoomScale="90" zoomScaleNormal="90" workbookViewId="0" topLeftCell="B1">
      <selection activeCell="L12" sqref="L12:M18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7" width="20.7109375" style="0" customWidth="1"/>
    <col min="8" max="13" width="7.28125" style="0" customWidth="1"/>
    <col min="14" max="14" width="7.57421875" style="0" customWidth="1"/>
    <col min="15" max="15" width="16.421875" style="0" customWidth="1"/>
    <col min="16" max="16" width="6.421875" style="0" customWidth="1"/>
    <col min="17" max="17" width="9.7109375" style="0" customWidth="1"/>
    <col min="18" max="18" width="11.7109375" style="0" customWidth="1"/>
    <col min="19" max="19" width="13.7109375" style="0" customWidth="1"/>
    <col min="20" max="20" width="15.00390625" style="0" bestFit="1" customWidth="1"/>
    <col min="21" max="21" width="5.7109375" style="0" customWidth="1"/>
    <col min="22" max="22" width="0.2890625" style="0" customWidth="1"/>
    <col min="23" max="23" width="7.28125" style="0" customWidth="1"/>
    <col min="24" max="24" width="4.8515625" style="0" customWidth="1"/>
  </cols>
  <sheetData>
    <row r="1" spans="2:16" ht="12.75">
      <c r="B1" s="1" t="s">
        <v>72</v>
      </c>
      <c r="P1" s="1"/>
    </row>
    <row r="2" ht="16.5" customHeight="1" thickBot="1"/>
    <row r="3" spans="2:13" ht="15" customHeight="1">
      <c r="B3" s="31"/>
      <c r="C3" s="32" t="s">
        <v>8</v>
      </c>
      <c r="D3" s="33" t="s">
        <v>9</v>
      </c>
      <c r="E3" s="33" t="s">
        <v>10</v>
      </c>
      <c r="F3" s="33" t="s">
        <v>11</v>
      </c>
      <c r="G3" s="33" t="s">
        <v>31</v>
      </c>
      <c r="H3" s="34" t="s">
        <v>12</v>
      </c>
      <c r="I3" s="34" t="s">
        <v>13</v>
      </c>
      <c r="J3" s="34" t="s">
        <v>14</v>
      </c>
      <c r="K3" s="34" t="s">
        <v>25</v>
      </c>
      <c r="L3" s="34" t="s">
        <v>15</v>
      </c>
      <c r="M3" s="35" t="s">
        <v>16</v>
      </c>
    </row>
    <row r="4" spans="2:13" ht="15" customHeight="1">
      <c r="B4" s="51" t="s">
        <v>7</v>
      </c>
      <c r="C4" s="2" t="s">
        <v>60</v>
      </c>
      <c r="D4" s="2" t="s">
        <v>61</v>
      </c>
      <c r="E4" s="2" t="s">
        <v>27</v>
      </c>
      <c r="F4" s="2" t="s">
        <v>62</v>
      </c>
      <c r="G4" s="2" t="s">
        <v>63</v>
      </c>
      <c r="H4" s="37">
        <v>30</v>
      </c>
      <c r="I4" s="2">
        <v>120</v>
      </c>
      <c r="J4" s="2">
        <v>1000</v>
      </c>
      <c r="K4" s="2"/>
      <c r="L4" s="38">
        <v>0</v>
      </c>
      <c r="M4" s="39">
        <v>0</v>
      </c>
    </row>
    <row r="5" spans="2:13" ht="15" customHeight="1">
      <c r="B5" s="52"/>
      <c r="C5" s="2" t="s">
        <v>60</v>
      </c>
      <c r="D5" s="2" t="s">
        <v>68</v>
      </c>
      <c r="E5" s="2" t="s">
        <v>69</v>
      </c>
      <c r="F5" s="38" t="s">
        <v>70</v>
      </c>
      <c r="G5" s="38" t="s">
        <v>71</v>
      </c>
      <c r="H5" s="37">
        <v>30</v>
      </c>
      <c r="I5" s="2">
        <v>150</v>
      </c>
      <c r="J5" s="2">
        <v>750</v>
      </c>
      <c r="K5" s="2"/>
      <c r="L5" s="2">
        <v>0</v>
      </c>
      <c r="M5" s="47">
        <v>0</v>
      </c>
    </row>
    <row r="6" spans="2:13" ht="15" customHeight="1">
      <c r="B6" s="52"/>
      <c r="C6" s="3"/>
      <c r="D6" s="3"/>
      <c r="E6" s="3"/>
      <c r="F6" s="3"/>
      <c r="G6" s="3"/>
      <c r="H6" s="2"/>
      <c r="I6" s="2"/>
      <c r="J6" s="2"/>
      <c r="K6" s="2"/>
      <c r="L6" s="2"/>
      <c r="M6" s="15"/>
    </row>
    <row r="7" spans="2:13" ht="15" customHeight="1">
      <c r="B7" s="52"/>
      <c r="C7" s="48"/>
      <c r="D7" s="3"/>
      <c r="E7" s="3" t="s">
        <v>81</v>
      </c>
      <c r="F7" s="3"/>
      <c r="G7" s="3"/>
      <c r="H7" s="2"/>
      <c r="I7" s="2"/>
      <c r="J7" s="2"/>
      <c r="K7" s="2"/>
      <c r="L7" s="2"/>
      <c r="M7" s="15"/>
    </row>
    <row r="8" spans="2:13" ht="12.75">
      <c r="B8" s="52"/>
      <c r="C8" s="3"/>
      <c r="D8" s="3"/>
      <c r="E8" s="3"/>
      <c r="F8" s="3"/>
      <c r="G8" s="3"/>
      <c r="H8" s="2"/>
      <c r="I8" s="2"/>
      <c r="J8" s="2"/>
      <c r="K8" s="2"/>
      <c r="L8" s="2"/>
      <c r="M8" s="15"/>
    </row>
    <row r="9" spans="2:13" ht="13.5" thickBot="1">
      <c r="B9" s="53"/>
      <c r="C9" s="7"/>
      <c r="D9" s="7"/>
      <c r="E9" s="7"/>
      <c r="F9" s="7"/>
      <c r="G9" s="7"/>
      <c r="H9" s="8"/>
      <c r="I9" s="8"/>
      <c r="J9" s="8"/>
      <c r="K9" s="8"/>
      <c r="L9" s="8"/>
      <c r="M9" s="16"/>
    </row>
    <row r="10" ht="13.5" thickBot="1"/>
    <row r="11" spans="2:13" ht="15.75">
      <c r="B11" s="31"/>
      <c r="C11" s="32" t="s">
        <v>8</v>
      </c>
      <c r="D11" s="33" t="s">
        <v>9</v>
      </c>
      <c r="E11" s="33" t="s">
        <v>10</v>
      </c>
      <c r="F11" s="33" t="s">
        <v>11</v>
      </c>
      <c r="G11" s="33" t="s">
        <v>31</v>
      </c>
      <c r="H11" s="34" t="s">
        <v>21</v>
      </c>
      <c r="I11" s="34" t="s">
        <v>20</v>
      </c>
      <c r="J11" s="34" t="s">
        <v>19</v>
      </c>
      <c r="K11" s="34" t="s">
        <v>37</v>
      </c>
      <c r="L11" s="34" t="s">
        <v>18</v>
      </c>
      <c r="M11" s="35" t="s">
        <v>17</v>
      </c>
    </row>
    <row r="12" spans="2:13" ht="12.75">
      <c r="B12" s="51" t="s">
        <v>5</v>
      </c>
      <c r="C12" s="2" t="s">
        <v>22</v>
      </c>
      <c r="D12" s="2" t="s">
        <v>26</v>
      </c>
      <c r="E12" s="2" t="s">
        <v>23</v>
      </c>
      <c r="F12" s="2" t="s">
        <v>24</v>
      </c>
      <c r="G12" s="2" t="s">
        <v>48</v>
      </c>
      <c r="H12" s="40">
        <v>26.2</v>
      </c>
      <c r="I12" s="40">
        <v>91</v>
      </c>
      <c r="J12" s="40">
        <v>591</v>
      </c>
      <c r="K12" s="41"/>
      <c r="L12" s="27">
        <v>44</v>
      </c>
      <c r="M12" s="42">
        <v>2</v>
      </c>
    </row>
    <row r="13" spans="2:13" ht="12.75">
      <c r="B13" s="51"/>
      <c r="C13" s="2"/>
      <c r="D13" s="2"/>
      <c r="E13" s="2"/>
      <c r="F13" s="2"/>
      <c r="G13" s="2"/>
      <c r="H13" s="40"/>
      <c r="I13" s="40"/>
      <c r="J13" s="40"/>
      <c r="K13" s="40"/>
      <c r="L13" s="40">
        <v>58</v>
      </c>
      <c r="M13" s="42">
        <v>1</v>
      </c>
    </row>
    <row r="14" spans="2:13" ht="12.75">
      <c r="B14" s="51"/>
      <c r="C14" s="2"/>
      <c r="D14" s="2"/>
      <c r="E14" s="2"/>
      <c r="F14" s="2"/>
      <c r="G14" s="2"/>
      <c r="H14" s="40"/>
      <c r="I14" s="40"/>
      <c r="J14" s="40"/>
      <c r="K14" s="40"/>
      <c r="L14" s="40">
        <v>73</v>
      </c>
      <c r="M14" s="42">
        <v>0.5</v>
      </c>
    </row>
    <row r="15" spans="2:13" ht="12.75">
      <c r="B15" s="51"/>
      <c r="C15" s="2"/>
      <c r="D15" s="2"/>
      <c r="E15" s="2"/>
      <c r="F15" s="2"/>
      <c r="G15" s="2"/>
      <c r="H15" s="40"/>
      <c r="I15" s="40"/>
      <c r="J15" s="40"/>
      <c r="K15" s="40"/>
      <c r="L15" s="27">
        <v>97</v>
      </c>
      <c r="M15" s="42">
        <v>0.2</v>
      </c>
    </row>
    <row r="16" spans="2:13" ht="12.75">
      <c r="B16" s="51"/>
      <c r="C16" s="3"/>
      <c r="D16" s="3"/>
      <c r="E16" s="3"/>
      <c r="F16" s="3"/>
      <c r="G16" s="3"/>
      <c r="H16" s="40"/>
      <c r="I16" s="40"/>
      <c r="J16" s="40"/>
      <c r="K16" s="40"/>
      <c r="L16" s="27"/>
      <c r="M16" s="42"/>
    </row>
    <row r="17" spans="2:13" ht="12.75">
      <c r="B17" s="51"/>
      <c r="C17" s="3"/>
      <c r="D17" s="3"/>
      <c r="E17" s="3"/>
      <c r="F17" s="3"/>
      <c r="G17" s="3"/>
      <c r="H17" s="40"/>
      <c r="I17" s="40"/>
      <c r="J17" s="40"/>
      <c r="K17" s="40"/>
      <c r="L17" s="27"/>
      <c r="M17" s="42"/>
    </row>
    <row r="18" spans="2:13" ht="13.5" thickBot="1">
      <c r="B18" s="54"/>
      <c r="C18" s="7"/>
      <c r="D18" s="7"/>
      <c r="E18" s="7"/>
      <c r="F18" s="7"/>
      <c r="G18" s="7"/>
      <c r="H18" s="43"/>
      <c r="I18" s="43"/>
      <c r="J18" s="43"/>
      <c r="K18" s="43"/>
      <c r="L18" s="43"/>
      <c r="M18" s="44"/>
    </row>
    <row r="19" ht="13.5" thickBot="1"/>
    <row r="20" spans="2:13" ht="13.5" customHeight="1">
      <c r="B20" s="55" t="s">
        <v>0</v>
      </c>
      <c r="C20" s="11" t="s">
        <v>1</v>
      </c>
      <c r="D20" s="14" t="s">
        <v>51</v>
      </c>
      <c r="E20" s="18" t="s">
        <v>4</v>
      </c>
      <c r="F20" s="11"/>
      <c r="G20" s="14">
        <v>2</v>
      </c>
      <c r="H20" s="2"/>
      <c r="J20" s="9" t="s">
        <v>32</v>
      </c>
      <c r="K20" s="6"/>
      <c r="L20" s="6"/>
      <c r="M20" s="21" t="str">
        <f>IF(I12&lt;=(MIN(I4,I5,I6,I7,I8,I9)),"OK","NO")</f>
        <v>OK</v>
      </c>
    </row>
    <row r="21" spans="2:13" ht="13.5" customHeight="1">
      <c r="B21" s="51"/>
      <c r="C21" s="12" t="s">
        <v>2</v>
      </c>
      <c r="D21" s="15" t="s">
        <v>52</v>
      </c>
      <c r="E21" s="17" t="s">
        <v>28</v>
      </c>
      <c r="F21" s="12"/>
      <c r="G21" s="15">
        <v>0.5</v>
      </c>
      <c r="H21" s="2"/>
      <c r="J21" s="10" t="s">
        <v>33</v>
      </c>
      <c r="K21" s="3"/>
      <c r="L21" s="3"/>
      <c r="M21" s="22" t="str">
        <f>IF(H12&lt;=(MIN(H4,H5,H6,H7,H8,H9)),"OK","NO")</f>
        <v>OK</v>
      </c>
    </row>
    <row r="22" spans="2:13" ht="13.5" customHeight="1">
      <c r="B22" s="51"/>
      <c r="C22" s="12" t="s">
        <v>3</v>
      </c>
      <c r="D22" s="15" t="s">
        <v>6</v>
      </c>
      <c r="E22" s="17" t="s">
        <v>30</v>
      </c>
      <c r="F22" s="12"/>
      <c r="G22" s="20">
        <f>ROUNDDOWN(MAX(MIN(1000/(G23+G24/2)*(L12-SUM(L4:L9)),1000/G25*(M12-SUM(M4:M9))),MIN(1000/(G23+G24/2)*(L13-SUM(L4:L9)),1000/G25*(M13-SUM(M4:M9))),MIN(1000/(G23+G24/2)*(L14-SUM(L4:L9)),1000/G25*(M14-SUM(M4:M9))),MIN(1000/(G23+G24/2)*(L15-SUM(L4:L9)),1000/G25*(M15-SUM(M4:M9))),MIN(1000/(G23+G24/2)*(L16-SUM(L4:L9)),1000/G25*(M16-SUM(M4:M9))),MIN(1000/(G23+G24/2)*(L17-SUM(L4:L9)),1000/G25*(M17-SUM(M4:M9))),MIN(1000/(G23+G24/2)*(L18-SUM(L4:L9)),1000/G25*(M18-SUM(M4:M9)))),0)</f>
        <v>320</v>
      </c>
      <c r="H22" s="2"/>
      <c r="J22" s="10" t="s">
        <v>34</v>
      </c>
      <c r="K22" s="3"/>
      <c r="L22" s="3"/>
      <c r="M22" s="22" t="str">
        <f>IF(J12&lt;=(MIN(J4,J5,J6,J7,J8,J9)),"OK","NO")</f>
        <v>OK</v>
      </c>
    </row>
    <row r="23" spans="2:13" ht="13.5" customHeight="1">
      <c r="B23" s="51"/>
      <c r="C23" s="12"/>
      <c r="D23" s="5"/>
      <c r="E23" s="17" t="s">
        <v>57</v>
      </c>
      <c r="F23" s="12"/>
      <c r="G23" s="15">
        <v>135</v>
      </c>
      <c r="H23" s="2"/>
      <c r="J23" s="23"/>
      <c r="K23" s="2"/>
      <c r="L23" s="3"/>
      <c r="M23" s="15"/>
    </row>
    <row r="24" spans="2:13" ht="13.5" customHeight="1">
      <c r="B24" s="51"/>
      <c r="C24" s="3"/>
      <c r="D24" s="5"/>
      <c r="E24" s="17" t="s">
        <v>58</v>
      </c>
      <c r="F24" s="12"/>
      <c r="G24" s="15">
        <v>185</v>
      </c>
      <c r="H24" s="2"/>
      <c r="J24" s="24" t="s">
        <v>36</v>
      </c>
      <c r="K24" s="3"/>
      <c r="L24" s="3"/>
      <c r="M24" s="25">
        <f>G22*(G23+G24/2)/1000+SUM(L4:L9)</f>
        <v>72.8</v>
      </c>
    </row>
    <row r="25" spans="2:13" ht="13.5" customHeight="1">
      <c r="B25" s="51"/>
      <c r="C25" s="3"/>
      <c r="D25" s="5"/>
      <c r="E25" s="17" t="s">
        <v>53</v>
      </c>
      <c r="F25" s="12"/>
      <c r="G25" s="15">
        <v>0.65</v>
      </c>
      <c r="H25" s="2"/>
      <c r="J25" s="24" t="s">
        <v>35</v>
      </c>
      <c r="K25" s="2"/>
      <c r="L25" s="3"/>
      <c r="M25" s="26">
        <f>G22*G25/1000+SUM(M4:M9)</f>
        <v>0.208</v>
      </c>
    </row>
    <row r="26" spans="2:13" ht="13.5" customHeight="1" thickBot="1">
      <c r="B26" s="54"/>
      <c r="C26" s="7"/>
      <c r="D26" s="4"/>
      <c r="E26" s="19" t="s">
        <v>29</v>
      </c>
      <c r="F26" s="13"/>
      <c r="G26" s="16">
        <v>39</v>
      </c>
      <c r="H26" s="2"/>
      <c r="I26" s="2"/>
      <c r="J26" s="28"/>
      <c r="K26" s="8"/>
      <c r="L26" s="7"/>
      <c r="M26" s="4"/>
    </row>
    <row r="27" ht="13.5" thickBot="1"/>
    <row r="28" spans="5:10" ht="20.25" thickBot="1" thickTop="1">
      <c r="E28" s="56" t="s">
        <v>47</v>
      </c>
      <c r="F28" s="57"/>
      <c r="G28" s="58"/>
      <c r="H28" s="36"/>
      <c r="J28" s="45" t="s">
        <v>50</v>
      </c>
    </row>
    <row r="29" ht="13.5" thickTop="1">
      <c r="J29" t="s">
        <v>49</v>
      </c>
    </row>
    <row r="30" spans="2:3" ht="15.75">
      <c r="B30" s="30" t="s">
        <v>12</v>
      </c>
      <c r="C30" s="29" t="s">
        <v>38</v>
      </c>
    </row>
    <row r="31" spans="2:3" ht="15.75">
      <c r="B31" s="30" t="s">
        <v>13</v>
      </c>
      <c r="C31" s="29" t="s">
        <v>39</v>
      </c>
    </row>
    <row r="32" spans="2:3" ht="15.75">
      <c r="B32" s="30" t="s">
        <v>14</v>
      </c>
      <c r="C32" s="29" t="s">
        <v>40</v>
      </c>
    </row>
    <row r="33" spans="2:3" ht="15.75">
      <c r="B33" s="30" t="s">
        <v>25</v>
      </c>
      <c r="C33" s="29" t="s">
        <v>41</v>
      </c>
    </row>
    <row r="34" spans="2:3" ht="15.75">
      <c r="B34" s="30" t="s">
        <v>15</v>
      </c>
      <c r="C34" s="29" t="s">
        <v>42</v>
      </c>
    </row>
    <row r="35" spans="2:3" ht="15.75">
      <c r="B35" s="30" t="s">
        <v>16</v>
      </c>
      <c r="C35" s="29" t="s">
        <v>43</v>
      </c>
    </row>
    <row r="36" spans="2:3" ht="15.75">
      <c r="B36" s="30" t="s">
        <v>21</v>
      </c>
      <c r="C36" s="29" t="s">
        <v>44</v>
      </c>
    </row>
    <row r="37" spans="2:3" ht="15.75">
      <c r="B37" s="30" t="s">
        <v>20</v>
      </c>
      <c r="C37" s="29" t="s">
        <v>54</v>
      </c>
    </row>
    <row r="38" spans="2:3" ht="15.75">
      <c r="B38" s="30" t="s">
        <v>19</v>
      </c>
      <c r="C38" s="29" t="s">
        <v>45</v>
      </c>
    </row>
    <row r="39" spans="2:3" ht="15.75">
      <c r="B39" s="30" t="s">
        <v>37</v>
      </c>
      <c r="C39" s="29" t="s">
        <v>46</v>
      </c>
    </row>
    <row r="40" spans="2:3" ht="15.75">
      <c r="B40" s="30" t="s">
        <v>18</v>
      </c>
      <c r="C40" s="29" t="s">
        <v>55</v>
      </c>
    </row>
    <row r="41" spans="2:3" ht="15.75">
      <c r="B41" s="30" t="s">
        <v>17</v>
      </c>
      <c r="C41" s="29" t="s">
        <v>56</v>
      </c>
    </row>
    <row r="46" ht="15.75" customHeight="1"/>
    <row r="47" ht="23.25" customHeight="1"/>
  </sheetData>
  <mergeCells count="4">
    <mergeCell ref="B4:B9"/>
    <mergeCell ref="B12:B18"/>
    <mergeCell ref="B20:B26"/>
    <mergeCell ref="E28:G28"/>
  </mergeCells>
  <printOptions/>
  <pageMargins left="0.4724409448818898" right="0.07874015748031496" top="0.5905511811023623" bottom="0.5905511811023623" header="0.2755905511811024" footer="0.31496062992125984"/>
  <pageSetup fitToHeight="1" fitToWidth="1" horizontalDpi="1200" verticalDpi="1200" orientation="landscape" paperSize="9" scale="88" r:id="rId2"/>
  <headerFooter alignWithMargins="0">
    <oddFooter>&amp;L&amp;Z&amp;F&amp;R&amp;D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zoomScale="90" zoomScaleNormal="90" workbookViewId="0" topLeftCell="B1">
      <selection activeCell="H23" sqref="H23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7" width="20.7109375" style="0" customWidth="1"/>
    <col min="8" max="13" width="7.28125" style="0" customWidth="1"/>
    <col min="14" max="14" width="7.57421875" style="0" customWidth="1"/>
    <col min="15" max="15" width="16.421875" style="0" customWidth="1"/>
    <col min="16" max="16" width="6.421875" style="0" customWidth="1"/>
    <col min="17" max="17" width="9.7109375" style="0" customWidth="1"/>
    <col min="18" max="18" width="11.7109375" style="0" customWidth="1"/>
    <col min="19" max="19" width="13.7109375" style="0" customWidth="1"/>
    <col min="20" max="20" width="15.00390625" style="0" bestFit="1" customWidth="1"/>
    <col min="21" max="21" width="5.7109375" style="0" customWidth="1"/>
    <col min="22" max="22" width="0.2890625" style="0" customWidth="1"/>
    <col min="23" max="23" width="7.28125" style="0" customWidth="1"/>
    <col min="24" max="24" width="4.8515625" style="0" customWidth="1"/>
  </cols>
  <sheetData>
    <row r="1" spans="2:16" ht="12.75">
      <c r="B1" s="1" t="s">
        <v>73</v>
      </c>
      <c r="P1" s="1"/>
    </row>
    <row r="2" ht="16.5" customHeight="1" thickBot="1"/>
    <row r="3" spans="2:13" ht="15" customHeight="1">
      <c r="B3" s="31"/>
      <c r="C3" s="32" t="s">
        <v>8</v>
      </c>
      <c r="D3" s="33" t="s">
        <v>9</v>
      </c>
      <c r="E3" s="33" t="s">
        <v>10</v>
      </c>
      <c r="F3" s="33" t="s">
        <v>11</v>
      </c>
      <c r="G3" s="33" t="s">
        <v>31</v>
      </c>
      <c r="H3" s="34" t="s">
        <v>12</v>
      </c>
      <c r="I3" s="34" t="s">
        <v>13</v>
      </c>
      <c r="J3" s="34" t="s">
        <v>14</v>
      </c>
      <c r="K3" s="34" t="s">
        <v>25</v>
      </c>
      <c r="L3" s="34" t="s">
        <v>15</v>
      </c>
      <c r="M3" s="35" t="s">
        <v>16</v>
      </c>
    </row>
    <row r="4" spans="2:13" ht="15" customHeight="1">
      <c r="B4" s="51" t="s">
        <v>7</v>
      </c>
      <c r="C4" s="2" t="s">
        <v>74</v>
      </c>
      <c r="D4" s="2" t="s">
        <v>78</v>
      </c>
      <c r="E4" s="2" t="s">
        <v>79</v>
      </c>
      <c r="F4" s="2" t="s">
        <v>80</v>
      </c>
      <c r="G4" s="2" t="s">
        <v>71</v>
      </c>
      <c r="H4" s="37">
        <v>16</v>
      </c>
      <c r="I4" s="2">
        <v>100</v>
      </c>
      <c r="J4" s="2">
        <v>680</v>
      </c>
      <c r="K4" s="2"/>
      <c r="L4" s="38">
        <v>1.2</v>
      </c>
      <c r="M4" s="49">
        <v>0.006</v>
      </c>
    </row>
    <row r="5" spans="2:13" ht="15" customHeight="1">
      <c r="B5" s="52"/>
      <c r="C5" s="3"/>
      <c r="D5" s="3"/>
      <c r="E5" s="3"/>
      <c r="F5" s="3"/>
      <c r="G5" s="3"/>
      <c r="H5" s="2"/>
      <c r="I5" s="2"/>
      <c r="J5" s="2"/>
      <c r="K5" s="2"/>
      <c r="L5" s="2"/>
      <c r="M5" s="15"/>
    </row>
    <row r="6" spans="2:13" ht="15" customHeight="1">
      <c r="B6" s="52"/>
      <c r="C6" s="3"/>
      <c r="D6" s="3"/>
      <c r="E6" s="3"/>
      <c r="F6" s="3"/>
      <c r="G6" s="3"/>
      <c r="H6" s="2"/>
      <c r="I6" s="2"/>
      <c r="J6" s="2"/>
      <c r="K6" s="2"/>
      <c r="L6" s="2"/>
      <c r="M6" s="15"/>
    </row>
    <row r="7" spans="2:13" ht="15" customHeight="1">
      <c r="B7" s="52"/>
      <c r="C7" s="3"/>
      <c r="D7" s="3"/>
      <c r="E7" s="3"/>
      <c r="F7" s="3"/>
      <c r="G7" s="3"/>
      <c r="H7" s="2"/>
      <c r="I7" s="2"/>
      <c r="J7" s="2"/>
      <c r="K7" s="2"/>
      <c r="L7" s="2"/>
      <c r="M7" s="15"/>
    </row>
    <row r="8" spans="2:13" ht="12.75">
      <c r="B8" s="52"/>
      <c r="C8" s="3"/>
      <c r="D8" s="3"/>
      <c r="E8" s="3"/>
      <c r="F8" s="3"/>
      <c r="G8" s="3"/>
      <c r="H8" s="2"/>
      <c r="I8" s="2"/>
      <c r="J8" s="2"/>
      <c r="K8" s="2"/>
      <c r="L8" s="2"/>
      <c r="M8" s="15"/>
    </row>
    <row r="9" spans="2:13" ht="13.5" thickBot="1">
      <c r="B9" s="53"/>
      <c r="C9" s="7"/>
      <c r="D9" s="7"/>
      <c r="E9" s="7"/>
      <c r="F9" s="7"/>
      <c r="G9" s="7"/>
      <c r="H9" s="8"/>
      <c r="I9" s="8"/>
      <c r="J9" s="8"/>
      <c r="K9" s="8"/>
      <c r="L9" s="8"/>
      <c r="M9" s="16"/>
    </row>
    <row r="10" ht="13.5" thickBot="1"/>
    <row r="11" spans="2:13" ht="15.75">
      <c r="B11" s="31"/>
      <c r="C11" s="32" t="s">
        <v>8</v>
      </c>
      <c r="D11" s="33" t="s">
        <v>9</v>
      </c>
      <c r="E11" s="33" t="s">
        <v>10</v>
      </c>
      <c r="F11" s="33" t="s">
        <v>11</v>
      </c>
      <c r="G11" s="33" t="s">
        <v>31</v>
      </c>
      <c r="H11" s="34" t="s">
        <v>21</v>
      </c>
      <c r="I11" s="34" t="s">
        <v>20</v>
      </c>
      <c r="J11" s="34" t="s">
        <v>19</v>
      </c>
      <c r="K11" s="34" t="s">
        <v>37</v>
      </c>
      <c r="L11" s="34" t="s">
        <v>18</v>
      </c>
      <c r="M11" s="35" t="s">
        <v>17</v>
      </c>
    </row>
    <row r="12" spans="2:13" ht="12.75">
      <c r="B12" s="51" t="s">
        <v>5</v>
      </c>
      <c r="C12" s="2" t="s">
        <v>74</v>
      </c>
      <c r="D12" s="2" t="s">
        <v>75</v>
      </c>
      <c r="E12" s="2" t="s">
        <v>76</v>
      </c>
      <c r="F12" s="2" t="s">
        <v>77</v>
      </c>
      <c r="G12" s="2" t="s">
        <v>48</v>
      </c>
      <c r="H12" s="40">
        <v>15.8</v>
      </c>
      <c r="I12" s="40">
        <v>92</v>
      </c>
      <c r="J12" s="40">
        <v>680</v>
      </c>
      <c r="K12" s="41"/>
      <c r="L12" s="27">
        <v>185</v>
      </c>
      <c r="M12" s="42">
        <v>1</v>
      </c>
    </row>
    <row r="13" spans="2:13" ht="12.75">
      <c r="B13" s="51"/>
      <c r="C13" s="2"/>
      <c r="D13" s="2"/>
      <c r="E13" s="2"/>
      <c r="F13" s="2"/>
      <c r="G13" s="2"/>
      <c r="H13" s="40"/>
      <c r="I13" s="40"/>
      <c r="J13" s="40"/>
      <c r="K13" s="40"/>
      <c r="L13" s="40"/>
      <c r="M13" s="42"/>
    </row>
    <row r="14" spans="2:13" ht="12.75">
      <c r="B14" s="51"/>
      <c r="C14" s="2"/>
      <c r="D14" s="2"/>
      <c r="E14" s="2"/>
      <c r="F14" s="2"/>
      <c r="G14" s="2"/>
      <c r="H14" s="40"/>
      <c r="I14" s="40"/>
      <c r="J14" s="40"/>
      <c r="K14" s="40"/>
      <c r="L14" s="40"/>
      <c r="M14" s="42"/>
    </row>
    <row r="15" spans="2:13" ht="12.75">
      <c r="B15" s="51"/>
      <c r="C15" s="2"/>
      <c r="D15" s="2"/>
      <c r="E15" s="2"/>
      <c r="F15" s="2"/>
      <c r="G15" s="2"/>
      <c r="H15" s="40"/>
      <c r="I15" s="40"/>
      <c r="J15" s="40"/>
      <c r="K15" s="40"/>
      <c r="L15" s="27"/>
      <c r="M15" s="42"/>
    </row>
    <row r="16" spans="2:13" ht="12.75">
      <c r="B16" s="51"/>
      <c r="C16" s="3"/>
      <c r="D16" s="3"/>
      <c r="E16" s="3"/>
      <c r="F16" s="3"/>
      <c r="G16" s="3"/>
      <c r="H16" s="40"/>
      <c r="I16" s="40"/>
      <c r="J16" s="40"/>
      <c r="K16" s="40"/>
      <c r="L16" s="27"/>
      <c r="M16" s="42"/>
    </row>
    <row r="17" spans="2:13" ht="12.75">
      <c r="B17" s="51"/>
      <c r="C17" s="3"/>
      <c r="D17" s="3"/>
      <c r="E17" s="3"/>
      <c r="F17" s="3"/>
      <c r="G17" s="3"/>
      <c r="H17" s="40"/>
      <c r="I17" s="40"/>
      <c r="J17" s="40"/>
      <c r="K17" s="40"/>
      <c r="L17" s="27"/>
      <c r="M17" s="42"/>
    </row>
    <row r="18" spans="2:13" ht="13.5" thickBot="1">
      <c r="B18" s="54"/>
      <c r="C18" s="7"/>
      <c r="D18" s="7"/>
      <c r="E18" s="7"/>
      <c r="F18" s="7"/>
      <c r="G18" s="7"/>
      <c r="H18" s="43"/>
      <c r="I18" s="43"/>
      <c r="J18" s="43"/>
      <c r="K18" s="43"/>
      <c r="L18" s="43"/>
      <c r="M18" s="46"/>
    </row>
    <row r="19" ht="13.5" thickBot="1"/>
    <row r="20" spans="2:13" ht="13.5" customHeight="1">
      <c r="B20" s="55" t="s">
        <v>0</v>
      </c>
      <c r="C20" s="11" t="s">
        <v>1</v>
      </c>
      <c r="D20" s="14" t="s">
        <v>51</v>
      </c>
      <c r="E20" s="18" t="s">
        <v>4</v>
      </c>
      <c r="F20" s="11"/>
      <c r="G20" s="14">
        <v>5</v>
      </c>
      <c r="H20" s="2"/>
      <c r="J20" s="9" t="s">
        <v>32</v>
      </c>
      <c r="K20" s="6"/>
      <c r="L20" s="6"/>
      <c r="M20" s="21" t="str">
        <f>IF(I12&lt;=(MIN(I4,I5,I6,I7,I8,I9)),"OK","NO")</f>
        <v>OK</v>
      </c>
    </row>
    <row r="21" spans="2:13" ht="13.5" customHeight="1">
      <c r="B21" s="51"/>
      <c r="C21" s="12" t="s">
        <v>2</v>
      </c>
      <c r="D21" s="15" t="s">
        <v>52</v>
      </c>
      <c r="E21" s="17" t="s">
        <v>28</v>
      </c>
      <c r="F21" s="12"/>
      <c r="G21" s="15">
        <v>0.5</v>
      </c>
      <c r="H21" s="2"/>
      <c r="J21" s="10" t="s">
        <v>33</v>
      </c>
      <c r="K21" s="3"/>
      <c r="L21" s="3"/>
      <c r="M21" s="22" t="str">
        <f>IF(H12&lt;=(MIN(H4,H5,H6,H7,H8,H9)),"OK","NO")</f>
        <v>OK</v>
      </c>
    </row>
    <row r="22" spans="2:13" ht="13.5" customHeight="1">
      <c r="B22" s="51"/>
      <c r="C22" s="12" t="s">
        <v>3</v>
      </c>
      <c r="D22" s="15" t="s">
        <v>6</v>
      </c>
      <c r="E22" s="17" t="s">
        <v>30</v>
      </c>
      <c r="F22" s="12"/>
      <c r="G22" s="20">
        <f>ROUNDDOWN(MAX(MIN(1000/(G23+G24/2)*(L12-SUM(L4:L9)),1000/G25*(M12-SUM(M4:M9))),MIN(1000/(G23+G24/2)*(L13-SUM(L4:L9)),1000/G25*(M13-SUM(M4:M9))),MIN(1000/(G23+G24/2)*(L14-SUM(L4:L9)),1000/G25*(M14-SUM(M4:M9))),MIN(1000/(G23+G24/2)*(L15-SUM(L4:L9)),1000/G25*(M15-SUM(M4:M9))),MIN(1000/(G23+G24/2)*(L16-SUM(L4:L9)),1000/G25*(M16-SUM(M4:M9))),MIN(1000/(G23+G24/2)*(L17-SUM(L4:L9)),1000/G25*(M17-SUM(M4:M9))),MIN(1000/(G23+G24/2)*(L18-SUM(L4:L9)),1000/G25*(M18-SUM(M4:M9)))),0)</f>
        <v>807</v>
      </c>
      <c r="H22" s="2"/>
      <c r="J22" s="10" t="s">
        <v>34</v>
      </c>
      <c r="K22" s="3"/>
      <c r="L22" s="3"/>
      <c r="M22" s="22" t="str">
        <f>IF(J12&lt;=(MIN(J4,J5,J6,J7,J8,J9)),"OK","NO")</f>
        <v>OK</v>
      </c>
    </row>
    <row r="23" spans="2:13" ht="13.5" customHeight="1">
      <c r="B23" s="51"/>
      <c r="C23" s="12"/>
      <c r="D23" s="5"/>
      <c r="E23" s="17" t="s">
        <v>57</v>
      </c>
      <c r="F23" s="12"/>
      <c r="G23" s="15">
        <v>135</v>
      </c>
      <c r="H23" s="2"/>
      <c r="J23" s="23"/>
      <c r="K23" s="2"/>
      <c r="L23" s="3"/>
      <c r="M23" s="15"/>
    </row>
    <row r="24" spans="2:13" ht="13.5" customHeight="1">
      <c r="B24" s="51"/>
      <c r="C24" s="3"/>
      <c r="D24" s="5"/>
      <c r="E24" s="17" t="s">
        <v>58</v>
      </c>
      <c r="F24" s="12"/>
      <c r="G24" s="15">
        <v>185</v>
      </c>
      <c r="H24" s="2"/>
      <c r="J24" s="24" t="s">
        <v>36</v>
      </c>
      <c r="K24" s="3"/>
      <c r="L24" s="3"/>
      <c r="M24" s="25">
        <f>G22*(G23+G24/2)/1000+SUM(L4:L9)</f>
        <v>184.7925</v>
      </c>
    </row>
    <row r="25" spans="2:13" ht="13.5" customHeight="1">
      <c r="B25" s="51"/>
      <c r="C25" s="3"/>
      <c r="D25" s="5"/>
      <c r="E25" s="17" t="s">
        <v>53</v>
      </c>
      <c r="F25" s="12"/>
      <c r="G25" s="15">
        <v>0.65</v>
      </c>
      <c r="H25" s="2"/>
      <c r="J25" s="24" t="s">
        <v>35</v>
      </c>
      <c r="K25" s="2"/>
      <c r="L25" s="3"/>
      <c r="M25" s="26">
        <f>G22*G25/1000+SUM(M4:M9)</f>
        <v>0.5305500000000001</v>
      </c>
    </row>
    <row r="26" spans="2:13" ht="13.5" customHeight="1" thickBot="1">
      <c r="B26" s="54"/>
      <c r="C26" s="7"/>
      <c r="D26" s="4"/>
      <c r="E26" s="19" t="s">
        <v>29</v>
      </c>
      <c r="F26" s="13"/>
      <c r="G26" s="16">
        <v>39</v>
      </c>
      <c r="H26" s="2"/>
      <c r="I26" s="2"/>
      <c r="J26" s="28"/>
      <c r="K26" s="8"/>
      <c r="L26" s="7"/>
      <c r="M26" s="4"/>
    </row>
    <row r="27" ht="13.5" thickBot="1"/>
    <row r="28" spans="5:10" ht="20.25" thickBot="1" thickTop="1">
      <c r="E28" s="56" t="s">
        <v>47</v>
      </c>
      <c r="F28" s="57"/>
      <c r="G28" s="58"/>
      <c r="H28" s="36"/>
      <c r="J28" s="45" t="s">
        <v>50</v>
      </c>
    </row>
    <row r="29" ht="13.5" thickTop="1">
      <c r="J29" t="s">
        <v>49</v>
      </c>
    </row>
    <row r="30" spans="2:3" ht="15.75">
      <c r="B30" s="30" t="s">
        <v>12</v>
      </c>
      <c r="C30" s="29" t="s">
        <v>38</v>
      </c>
    </row>
    <row r="31" spans="2:3" ht="15.75">
      <c r="B31" s="30" t="s">
        <v>13</v>
      </c>
      <c r="C31" s="29" t="s">
        <v>39</v>
      </c>
    </row>
    <row r="32" spans="2:3" ht="15.75">
      <c r="B32" s="30" t="s">
        <v>14</v>
      </c>
      <c r="C32" s="29" t="s">
        <v>40</v>
      </c>
    </row>
    <row r="33" spans="2:3" ht="15.75">
      <c r="B33" s="30" t="s">
        <v>25</v>
      </c>
      <c r="C33" s="29" t="s">
        <v>41</v>
      </c>
    </row>
    <row r="34" spans="2:3" ht="15.75">
      <c r="B34" s="30" t="s">
        <v>15</v>
      </c>
      <c r="C34" s="29" t="s">
        <v>42</v>
      </c>
    </row>
    <row r="35" spans="2:3" ht="15.75">
      <c r="B35" s="30" t="s">
        <v>16</v>
      </c>
      <c r="C35" s="29" t="s">
        <v>43</v>
      </c>
    </row>
    <row r="36" spans="2:3" ht="15.75">
      <c r="B36" s="30" t="s">
        <v>21</v>
      </c>
      <c r="C36" s="29" t="s">
        <v>44</v>
      </c>
    </row>
    <row r="37" spans="2:3" ht="15.75">
      <c r="B37" s="30" t="s">
        <v>20</v>
      </c>
      <c r="C37" s="29" t="s">
        <v>54</v>
      </c>
    </row>
    <row r="38" spans="2:3" ht="15.75">
      <c r="B38" s="30" t="s">
        <v>19</v>
      </c>
      <c r="C38" s="29" t="s">
        <v>45</v>
      </c>
    </row>
    <row r="39" spans="2:3" ht="15.75">
      <c r="B39" s="30" t="s">
        <v>37</v>
      </c>
      <c r="C39" s="29" t="s">
        <v>46</v>
      </c>
    </row>
    <row r="40" spans="2:3" ht="15.75">
      <c r="B40" s="30" t="s">
        <v>18</v>
      </c>
      <c r="C40" s="29" t="s">
        <v>55</v>
      </c>
    </row>
    <row r="41" spans="2:3" ht="15.75">
      <c r="B41" s="30" t="s">
        <v>17</v>
      </c>
      <c r="C41" s="29" t="s">
        <v>56</v>
      </c>
    </row>
    <row r="46" ht="15.75" customHeight="1"/>
    <row r="47" ht="23.25" customHeight="1"/>
  </sheetData>
  <mergeCells count="4">
    <mergeCell ref="B4:B9"/>
    <mergeCell ref="B12:B18"/>
    <mergeCell ref="B20:B26"/>
    <mergeCell ref="E28:G28"/>
  </mergeCells>
  <printOptions/>
  <pageMargins left="0.4724409448818898" right="0.07874015748031496" top="0.5905511811023623" bottom="0.5905511811023623" header="0.2755905511811024" footer="0.31496062992125984"/>
  <pageSetup fitToHeight="1" fitToWidth="1" horizontalDpi="1200" verticalDpi="1200" orientation="landscape" paperSize="9" scale="88" r:id="rId1"/>
  <headerFooter alignWithMargins="0">
    <oddFooter>&amp;L&amp;Z&amp;F&amp;R&amp;D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zoomScale="90" zoomScaleNormal="90" workbookViewId="0" topLeftCell="B1">
      <selection activeCell="D1" sqref="D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7" width="20.7109375" style="0" customWidth="1"/>
    <col min="8" max="13" width="7.28125" style="0" customWidth="1"/>
    <col min="14" max="14" width="7.57421875" style="0" customWidth="1"/>
    <col min="15" max="15" width="16.421875" style="0" customWidth="1"/>
    <col min="16" max="16" width="6.421875" style="0" customWidth="1"/>
    <col min="17" max="17" width="9.7109375" style="0" customWidth="1"/>
    <col min="18" max="18" width="11.7109375" style="0" customWidth="1"/>
    <col min="19" max="19" width="13.7109375" style="0" customWidth="1"/>
    <col min="20" max="20" width="15.00390625" style="0" bestFit="1" customWidth="1"/>
    <col min="21" max="21" width="5.7109375" style="0" customWidth="1"/>
    <col min="22" max="22" width="0.2890625" style="0" customWidth="1"/>
    <col min="23" max="23" width="7.28125" style="0" customWidth="1"/>
    <col min="24" max="24" width="4.8515625" style="0" customWidth="1"/>
  </cols>
  <sheetData>
    <row r="1" spans="2:16" ht="12.75">
      <c r="B1" s="1" t="s">
        <v>86</v>
      </c>
      <c r="P1" s="1"/>
    </row>
    <row r="2" ht="16.5" customHeight="1" thickBot="1"/>
    <row r="3" spans="2:13" ht="15" customHeight="1">
      <c r="B3" s="31"/>
      <c r="C3" s="32" t="s">
        <v>8</v>
      </c>
      <c r="D3" s="33" t="s">
        <v>9</v>
      </c>
      <c r="E3" s="33" t="s">
        <v>10</v>
      </c>
      <c r="F3" s="33" t="s">
        <v>11</v>
      </c>
      <c r="G3" s="33" t="s">
        <v>31</v>
      </c>
      <c r="H3" s="34" t="s">
        <v>12</v>
      </c>
      <c r="I3" s="34" t="s">
        <v>13</v>
      </c>
      <c r="J3" s="34" t="s">
        <v>14</v>
      </c>
      <c r="K3" s="34" t="s">
        <v>25</v>
      </c>
      <c r="L3" s="34" t="s">
        <v>15</v>
      </c>
      <c r="M3" s="35" t="s">
        <v>16</v>
      </c>
    </row>
    <row r="4" spans="2:13" ht="15" customHeight="1">
      <c r="B4" s="51" t="s">
        <v>7</v>
      </c>
      <c r="C4" s="2" t="s">
        <v>87</v>
      </c>
      <c r="D4" s="2" t="s">
        <v>88</v>
      </c>
      <c r="E4" s="2" t="s">
        <v>89</v>
      </c>
      <c r="F4" s="2" t="s">
        <v>90</v>
      </c>
      <c r="G4" s="2" t="s">
        <v>48</v>
      </c>
      <c r="H4" s="37">
        <v>16</v>
      </c>
      <c r="I4" s="2">
        <v>25</v>
      </c>
      <c r="J4" s="2">
        <v>64</v>
      </c>
      <c r="K4" s="2"/>
      <c r="L4" s="38">
        <v>110</v>
      </c>
      <c r="M4" s="39">
        <v>0.1</v>
      </c>
    </row>
    <row r="5" spans="2:13" ht="15" customHeight="1">
      <c r="B5" s="52"/>
      <c r="C5" s="3"/>
      <c r="D5" s="3"/>
      <c r="E5" s="3"/>
      <c r="F5" s="3"/>
      <c r="G5" s="3"/>
      <c r="H5" s="2"/>
      <c r="I5" s="2"/>
      <c r="J5" s="2"/>
      <c r="K5" s="2"/>
      <c r="L5" s="2"/>
      <c r="M5" s="15"/>
    </row>
    <row r="6" spans="2:13" ht="15" customHeight="1">
      <c r="B6" s="52"/>
      <c r="C6" s="3"/>
      <c r="D6" s="3"/>
      <c r="E6" s="3"/>
      <c r="F6" s="3"/>
      <c r="G6" s="3"/>
      <c r="H6" s="2"/>
      <c r="I6" s="2"/>
      <c r="J6" s="2"/>
      <c r="K6" s="2"/>
      <c r="L6" s="2"/>
      <c r="M6" s="15"/>
    </row>
    <row r="7" spans="2:13" ht="15" customHeight="1">
      <c r="B7" s="52"/>
      <c r="C7" s="3"/>
      <c r="D7" s="3"/>
      <c r="E7" s="3"/>
      <c r="F7" s="3"/>
      <c r="G7" s="3"/>
      <c r="H7" s="2"/>
      <c r="I7" s="2"/>
      <c r="J7" s="2"/>
      <c r="K7" s="2"/>
      <c r="L7" s="2"/>
      <c r="M7" s="15"/>
    </row>
    <row r="8" spans="2:13" ht="12.75">
      <c r="B8" s="52"/>
      <c r="C8" s="3"/>
      <c r="D8" s="3"/>
      <c r="E8" s="3"/>
      <c r="F8" s="3"/>
      <c r="G8" s="3"/>
      <c r="H8" s="2"/>
      <c r="I8" s="2"/>
      <c r="J8" s="2"/>
      <c r="K8" s="2"/>
      <c r="L8" s="2"/>
      <c r="M8" s="15"/>
    </row>
    <row r="9" spans="2:13" ht="13.5" thickBot="1">
      <c r="B9" s="53"/>
      <c r="C9" s="7"/>
      <c r="D9" s="7"/>
      <c r="E9" s="7"/>
      <c r="F9" s="7"/>
      <c r="G9" s="7"/>
      <c r="H9" s="8"/>
      <c r="I9" s="8"/>
      <c r="J9" s="8"/>
      <c r="K9" s="8"/>
      <c r="L9" s="8"/>
      <c r="M9" s="16"/>
    </row>
    <row r="10" ht="13.5" thickBot="1"/>
    <row r="11" spans="2:13" ht="15.75">
      <c r="B11" s="31"/>
      <c r="C11" s="32" t="s">
        <v>8</v>
      </c>
      <c r="D11" s="33" t="s">
        <v>9</v>
      </c>
      <c r="E11" s="33" t="s">
        <v>10</v>
      </c>
      <c r="F11" s="33" t="s">
        <v>11</v>
      </c>
      <c r="G11" s="33" t="s">
        <v>31</v>
      </c>
      <c r="H11" s="34" t="s">
        <v>21</v>
      </c>
      <c r="I11" s="34" t="s">
        <v>20</v>
      </c>
      <c r="J11" s="34" t="s">
        <v>19</v>
      </c>
      <c r="K11" s="34" t="s">
        <v>37</v>
      </c>
      <c r="L11" s="34" t="s">
        <v>18</v>
      </c>
      <c r="M11" s="35" t="s">
        <v>17</v>
      </c>
    </row>
    <row r="12" spans="2:13" ht="12.75">
      <c r="B12" s="51" t="s">
        <v>5</v>
      </c>
      <c r="C12" s="2" t="s">
        <v>22</v>
      </c>
      <c r="D12" s="2" t="s">
        <v>65</v>
      </c>
      <c r="E12" s="2" t="s">
        <v>66</v>
      </c>
      <c r="F12" s="2" t="s">
        <v>67</v>
      </c>
      <c r="G12" s="2" t="s">
        <v>48</v>
      </c>
      <c r="H12" s="40">
        <v>11.6</v>
      </c>
      <c r="I12" s="40">
        <v>22</v>
      </c>
      <c r="J12" s="40">
        <v>51</v>
      </c>
      <c r="K12" s="41"/>
      <c r="L12" s="27">
        <v>100</v>
      </c>
      <c r="M12" s="42">
        <v>50</v>
      </c>
    </row>
    <row r="13" spans="2:13" ht="12.75">
      <c r="B13" s="51"/>
      <c r="C13" s="2"/>
      <c r="D13" s="2"/>
      <c r="E13" s="2"/>
      <c r="F13" s="2"/>
      <c r="G13" s="2"/>
      <c r="H13" s="40"/>
      <c r="I13" s="40"/>
      <c r="J13" s="40"/>
      <c r="K13" s="40"/>
      <c r="L13" s="40">
        <v>200</v>
      </c>
      <c r="M13" s="42">
        <v>20</v>
      </c>
    </row>
    <row r="14" spans="2:13" ht="12.75">
      <c r="B14" s="51"/>
      <c r="C14" s="2"/>
      <c r="D14" s="2"/>
      <c r="E14" s="2"/>
      <c r="F14" s="2"/>
      <c r="G14" s="2"/>
      <c r="H14" s="40"/>
      <c r="I14" s="40"/>
      <c r="J14" s="40"/>
      <c r="K14" s="40"/>
      <c r="L14" s="40">
        <v>280</v>
      </c>
      <c r="M14" s="42">
        <v>10</v>
      </c>
    </row>
    <row r="15" spans="2:13" ht="12.75">
      <c r="B15" s="51"/>
      <c r="C15" s="2"/>
      <c r="D15" s="2"/>
      <c r="E15" s="2"/>
      <c r="F15" s="2"/>
      <c r="G15" s="2"/>
      <c r="H15" s="40"/>
      <c r="I15" s="40"/>
      <c r="J15" s="40"/>
      <c r="K15" s="40"/>
      <c r="L15" s="27">
        <v>350</v>
      </c>
      <c r="M15" s="42">
        <v>5</v>
      </c>
    </row>
    <row r="16" spans="2:13" ht="12.75">
      <c r="B16" s="51"/>
      <c r="C16" s="3"/>
      <c r="D16" s="3"/>
      <c r="E16" s="3"/>
      <c r="F16" s="3"/>
      <c r="G16" s="3"/>
      <c r="H16" s="40"/>
      <c r="I16" s="40"/>
      <c r="J16" s="40"/>
      <c r="K16" s="40"/>
      <c r="L16" s="27">
        <v>480</v>
      </c>
      <c r="M16" s="42">
        <v>2</v>
      </c>
    </row>
    <row r="17" spans="2:13" ht="12.75">
      <c r="B17" s="51"/>
      <c r="C17" s="3"/>
      <c r="D17" s="3"/>
      <c r="E17" s="3"/>
      <c r="F17" s="3"/>
      <c r="G17" s="3"/>
      <c r="H17" s="40"/>
      <c r="I17" s="40"/>
      <c r="J17" s="40"/>
      <c r="K17" s="40"/>
      <c r="L17" s="27">
        <v>600</v>
      </c>
      <c r="M17" s="42">
        <v>1</v>
      </c>
    </row>
    <row r="18" spans="2:13" ht="13.5" thickBot="1">
      <c r="B18" s="54"/>
      <c r="C18" s="7"/>
      <c r="D18" s="7"/>
      <c r="E18" s="7"/>
      <c r="F18" s="7"/>
      <c r="G18" s="7"/>
      <c r="H18" s="43"/>
      <c r="I18" s="43"/>
      <c r="J18" s="43"/>
      <c r="K18" s="43"/>
      <c r="L18" s="43">
        <v>750</v>
      </c>
      <c r="M18" s="46">
        <v>0.5</v>
      </c>
    </row>
    <row r="19" ht="13.5" thickBot="1"/>
    <row r="20" spans="2:13" ht="13.5" customHeight="1">
      <c r="B20" s="55" t="s">
        <v>0</v>
      </c>
      <c r="C20" s="11" t="s">
        <v>1</v>
      </c>
      <c r="D20" s="14" t="s">
        <v>51</v>
      </c>
      <c r="E20" s="18" t="s">
        <v>4</v>
      </c>
      <c r="F20" s="11"/>
      <c r="G20" s="14">
        <v>2</v>
      </c>
      <c r="H20" s="2"/>
      <c r="J20" s="9" t="s">
        <v>32</v>
      </c>
      <c r="K20" s="6"/>
      <c r="L20" s="6"/>
      <c r="M20" s="21" t="str">
        <f>IF(I12&lt;=(MIN(I4,I5,I6,I7,I8,I9)),"OK","NO")</f>
        <v>OK</v>
      </c>
    </row>
    <row r="21" spans="2:13" ht="13.5" customHeight="1">
      <c r="B21" s="51"/>
      <c r="C21" s="12" t="s">
        <v>2</v>
      </c>
      <c r="D21" s="15" t="s">
        <v>52</v>
      </c>
      <c r="E21" s="17" t="s">
        <v>28</v>
      </c>
      <c r="F21" s="12"/>
      <c r="G21" s="15">
        <v>0.5</v>
      </c>
      <c r="H21" s="2"/>
      <c r="J21" s="10" t="s">
        <v>33</v>
      </c>
      <c r="K21" s="3"/>
      <c r="L21" s="3"/>
      <c r="M21" s="22" t="str">
        <f>IF(H12&lt;=(MIN(H4,H5,H6,H7,H8,H9)),"OK","NO")</f>
        <v>OK</v>
      </c>
    </row>
    <row r="22" spans="2:13" ht="13.5" customHeight="1">
      <c r="B22" s="51"/>
      <c r="C22" s="12" t="s">
        <v>3</v>
      </c>
      <c r="D22" s="15" t="s">
        <v>6</v>
      </c>
      <c r="E22" s="17" t="s">
        <v>30</v>
      </c>
      <c r="F22" s="12"/>
      <c r="G22" s="20">
        <f>ROUNDDOWN(MAX(MIN(1000/(G23+G24/2)*(L12-SUM(L4:L9)),1000/G25*(M12-SUM(M4:M9))),MIN(1000/(G23+G24/2)*(L13-SUM(L4:L9)),1000/G25*(M13-SUM(M4:M9))),MIN(1000/(G23+G24/2)*(L14-SUM(L4:L9)),1000/G25*(M14-SUM(M4:M9))),MIN(1000/(G23+G24/2)*(L15-SUM(L4:L9)),1000/G25*(M15-SUM(M4:M9))),MIN(1000/(G23+G24/2)*(L16-SUM(L4:L9)),1000/G25*(M16-SUM(M4:M9))),MIN(1000/(G23+G24/2)*(L17-SUM(L4:L9)),1000/G25*(M17-SUM(M4:M9))),MIN(1000/(G23+G24/2)*(L18-SUM(L4:L9)),1000/G25*(M18-SUM(M4:M9)))),0)</f>
        <v>1626</v>
      </c>
      <c r="H22" s="2"/>
      <c r="J22" s="10" t="s">
        <v>34</v>
      </c>
      <c r="K22" s="3"/>
      <c r="L22" s="3"/>
      <c r="M22" s="22" t="str">
        <f>IF(J12&lt;=(MIN(J4,J5,J6,J7,J8,J9)),"OK","NO")</f>
        <v>OK</v>
      </c>
    </row>
    <row r="23" spans="2:13" ht="13.5" customHeight="1">
      <c r="B23" s="51"/>
      <c r="C23" s="12"/>
      <c r="D23" s="5"/>
      <c r="E23" s="17" t="s">
        <v>57</v>
      </c>
      <c r="F23" s="12"/>
      <c r="G23" s="15">
        <v>135</v>
      </c>
      <c r="H23" s="2"/>
      <c r="J23" s="23"/>
      <c r="K23" s="2"/>
      <c r="L23" s="3"/>
      <c r="M23" s="15"/>
    </row>
    <row r="24" spans="2:13" ht="13.5" customHeight="1">
      <c r="B24" s="51"/>
      <c r="C24" s="3"/>
      <c r="D24" s="5"/>
      <c r="E24" s="17" t="s">
        <v>58</v>
      </c>
      <c r="F24" s="12"/>
      <c r="G24" s="15">
        <v>185</v>
      </c>
      <c r="H24" s="2"/>
      <c r="J24" s="24" t="s">
        <v>36</v>
      </c>
      <c r="K24" s="3"/>
      <c r="L24" s="3"/>
      <c r="M24" s="25">
        <f>G22*(G23+G24/2)/1000+SUM(L4:L9)</f>
        <v>479.915</v>
      </c>
    </row>
    <row r="25" spans="2:13" ht="13.5" customHeight="1">
      <c r="B25" s="51"/>
      <c r="C25" s="3"/>
      <c r="D25" s="5"/>
      <c r="E25" s="17" t="s">
        <v>53</v>
      </c>
      <c r="F25" s="12"/>
      <c r="G25" s="15">
        <v>0.65</v>
      </c>
      <c r="H25" s="2"/>
      <c r="J25" s="24" t="s">
        <v>35</v>
      </c>
      <c r="K25" s="2"/>
      <c r="L25" s="3"/>
      <c r="M25" s="26">
        <f>G22*G25/1000+SUM(M4:M9)</f>
        <v>1.1569000000000003</v>
      </c>
    </row>
    <row r="26" spans="2:13" ht="13.5" customHeight="1" thickBot="1">
      <c r="B26" s="54"/>
      <c r="C26" s="7"/>
      <c r="D26" s="4"/>
      <c r="E26" s="19" t="s">
        <v>29</v>
      </c>
      <c r="F26" s="13"/>
      <c r="G26" s="16">
        <v>39</v>
      </c>
      <c r="H26" s="2"/>
      <c r="I26" s="2"/>
      <c r="J26" s="28"/>
      <c r="K26" s="8"/>
      <c r="L26" s="7"/>
      <c r="M26" s="4"/>
    </row>
    <row r="27" ht="13.5" thickBot="1"/>
    <row r="28" spans="5:10" ht="20.25" thickBot="1" thickTop="1">
      <c r="E28" s="56" t="s">
        <v>47</v>
      </c>
      <c r="F28" s="57"/>
      <c r="G28" s="58"/>
      <c r="H28" s="36"/>
      <c r="J28" s="45" t="s">
        <v>50</v>
      </c>
    </row>
    <row r="29" ht="13.5" thickTop="1">
      <c r="J29" t="s">
        <v>49</v>
      </c>
    </row>
    <row r="30" spans="2:3" ht="15.75">
      <c r="B30" s="30" t="s">
        <v>12</v>
      </c>
      <c r="C30" s="29" t="s">
        <v>38</v>
      </c>
    </row>
    <row r="31" spans="2:3" ht="15.75">
      <c r="B31" s="30" t="s">
        <v>13</v>
      </c>
      <c r="C31" s="29" t="s">
        <v>39</v>
      </c>
    </row>
    <row r="32" spans="2:3" ht="15.75">
      <c r="B32" s="30" t="s">
        <v>14</v>
      </c>
      <c r="C32" s="29" t="s">
        <v>40</v>
      </c>
    </row>
    <row r="33" spans="2:3" ht="15.75">
      <c r="B33" s="30" t="s">
        <v>25</v>
      </c>
      <c r="C33" s="29" t="s">
        <v>41</v>
      </c>
    </row>
    <row r="34" spans="2:3" ht="15.75">
      <c r="B34" s="30" t="s">
        <v>15</v>
      </c>
      <c r="C34" s="29" t="s">
        <v>42</v>
      </c>
    </row>
    <row r="35" spans="2:3" ht="15.75">
      <c r="B35" s="30" t="s">
        <v>16</v>
      </c>
      <c r="C35" s="29" t="s">
        <v>43</v>
      </c>
    </row>
    <row r="36" spans="2:3" ht="15.75">
      <c r="B36" s="30" t="s">
        <v>21</v>
      </c>
      <c r="C36" s="29" t="s">
        <v>44</v>
      </c>
    </row>
    <row r="37" spans="2:3" ht="15.75">
      <c r="B37" s="30" t="s">
        <v>20</v>
      </c>
      <c r="C37" s="29" t="s">
        <v>54</v>
      </c>
    </row>
    <row r="38" spans="2:3" ht="15.75">
      <c r="B38" s="30" t="s">
        <v>19</v>
      </c>
      <c r="C38" s="29" t="s">
        <v>45</v>
      </c>
    </row>
    <row r="39" spans="2:3" ht="15.75">
      <c r="B39" s="30" t="s">
        <v>37</v>
      </c>
      <c r="C39" s="29" t="s">
        <v>46</v>
      </c>
    </row>
    <row r="40" spans="2:3" ht="15.75">
      <c r="B40" s="30" t="s">
        <v>18</v>
      </c>
      <c r="C40" s="29" t="s">
        <v>55</v>
      </c>
    </row>
    <row r="41" spans="2:3" ht="15.75">
      <c r="B41" s="30" t="s">
        <v>17</v>
      </c>
      <c r="C41" s="29" t="s">
        <v>56</v>
      </c>
    </row>
    <row r="46" ht="15.75" customHeight="1"/>
    <row r="47" ht="23.25" customHeight="1"/>
  </sheetData>
  <mergeCells count="4">
    <mergeCell ref="B4:B9"/>
    <mergeCell ref="B12:B18"/>
    <mergeCell ref="B20:B26"/>
    <mergeCell ref="E28:G28"/>
  </mergeCells>
  <printOptions/>
  <pageMargins left="0.4724409448818898" right="0.07874015748031496" top="0.5905511811023623" bottom="0.5905511811023623" header="0.2755905511811024" footer="0.31496062992125984"/>
  <pageSetup fitToHeight="1" fitToWidth="1" horizontalDpi="1200" verticalDpi="1200" orientation="landscape" paperSize="9" scale="88" r:id="rId1"/>
  <headerFooter alignWithMargins="0">
    <oddFooter>&amp;L&amp;Z&amp;F&amp;R&amp;D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zoomScale="90" zoomScaleNormal="90" workbookViewId="0" topLeftCell="B1">
      <selection activeCell="J14" sqref="J14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7" width="20.7109375" style="0" customWidth="1"/>
    <col min="8" max="13" width="7.28125" style="0" customWidth="1"/>
    <col min="14" max="14" width="7.57421875" style="0" customWidth="1"/>
    <col min="15" max="15" width="16.421875" style="0" customWidth="1"/>
    <col min="16" max="16" width="6.421875" style="0" customWidth="1"/>
    <col min="17" max="17" width="9.7109375" style="0" customWidth="1"/>
    <col min="18" max="18" width="11.7109375" style="0" customWidth="1"/>
    <col min="19" max="19" width="13.7109375" style="0" customWidth="1"/>
    <col min="20" max="20" width="15.00390625" style="0" bestFit="1" customWidth="1"/>
    <col min="21" max="21" width="5.7109375" style="0" customWidth="1"/>
    <col min="22" max="22" width="0.2890625" style="0" customWidth="1"/>
    <col min="23" max="23" width="7.28125" style="0" customWidth="1"/>
    <col min="24" max="24" width="4.8515625" style="0" customWidth="1"/>
  </cols>
  <sheetData>
    <row r="1" spans="2:16" ht="12.75">
      <c r="B1" s="1" t="s">
        <v>82</v>
      </c>
      <c r="P1" s="1"/>
    </row>
    <row r="2" ht="16.5" customHeight="1" thickBot="1"/>
    <row r="3" spans="2:13" ht="15" customHeight="1">
      <c r="B3" s="31"/>
      <c r="C3" s="32" t="s">
        <v>8</v>
      </c>
      <c r="D3" s="33" t="s">
        <v>9</v>
      </c>
      <c r="E3" s="33" t="s">
        <v>10</v>
      </c>
      <c r="F3" s="33" t="s">
        <v>11</v>
      </c>
      <c r="G3" s="33" t="s">
        <v>31</v>
      </c>
      <c r="H3" s="34" t="s">
        <v>12</v>
      </c>
      <c r="I3" s="34" t="s">
        <v>13</v>
      </c>
      <c r="J3" s="34" t="s">
        <v>14</v>
      </c>
      <c r="K3" s="34" t="s">
        <v>25</v>
      </c>
      <c r="L3" s="34" t="s">
        <v>15</v>
      </c>
      <c r="M3" s="35" t="s">
        <v>16</v>
      </c>
    </row>
    <row r="4" spans="2:13" ht="15" customHeight="1">
      <c r="B4" s="51" t="s">
        <v>7</v>
      </c>
      <c r="C4" s="2" t="s">
        <v>83</v>
      </c>
      <c r="D4" s="2" t="s">
        <v>84</v>
      </c>
      <c r="E4" s="2" t="s">
        <v>27</v>
      </c>
      <c r="F4" s="2" t="s">
        <v>85</v>
      </c>
      <c r="G4" s="2" t="s">
        <v>71</v>
      </c>
      <c r="H4" s="37">
        <v>30</v>
      </c>
      <c r="I4" s="2">
        <v>300</v>
      </c>
      <c r="J4" s="2">
        <v>1000</v>
      </c>
      <c r="K4" s="2"/>
      <c r="L4" s="38">
        <v>0</v>
      </c>
      <c r="M4" s="39">
        <v>0</v>
      </c>
    </row>
    <row r="5" spans="2:13" ht="15" customHeight="1">
      <c r="B5" s="52"/>
      <c r="C5" s="3"/>
      <c r="D5" s="3"/>
      <c r="E5" s="3"/>
      <c r="F5" s="3"/>
      <c r="G5" s="3"/>
      <c r="H5" s="2"/>
      <c r="I5" s="2"/>
      <c r="J5" s="2"/>
      <c r="K5" s="2"/>
      <c r="L5" s="2"/>
      <c r="M5" s="15"/>
    </row>
    <row r="6" spans="2:13" ht="15" customHeight="1">
      <c r="B6" s="52"/>
      <c r="C6" s="3"/>
      <c r="D6" s="3"/>
      <c r="E6" s="3"/>
      <c r="F6" s="3"/>
      <c r="G6" s="3"/>
      <c r="H6" s="2"/>
      <c r="I6" s="2"/>
      <c r="J6" s="2"/>
      <c r="K6" s="2"/>
      <c r="L6" s="2"/>
      <c r="M6" s="15"/>
    </row>
    <row r="7" spans="2:13" ht="15" customHeight="1">
      <c r="B7" s="52"/>
      <c r="C7" s="3"/>
      <c r="D7" s="3"/>
      <c r="E7" s="3"/>
      <c r="F7" s="3"/>
      <c r="G7" s="3"/>
      <c r="H7" s="2"/>
      <c r="I7" s="2"/>
      <c r="J7" s="2"/>
      <c r="K7" s="2"/>
      <c r="L7" s="2"/>
      <c r="M7" s="15"/>
    </row>
    <row r="8" spans="2:13" ht="12.75">
      <c r="B8" s="52"/>
      <c r="C8" s="3"/>
      <c r="D8" s="3"/>
      <c r="E8" s="3"/>
      <c r="F8" s="3"/>
      <c r="G8" s="3"/>
      <c r="H8" s="2"/>
      <c r="I8" s="2"/>
      <c r="J8" s="2"/>
      <c r="K8" s="2"/>
      <c r="L8" s="2"/>
      <c r="M8" s="15"/>
    </row>
    <row r="9" spans="2:13" ht="13.5" thickBot="1">
      <c r="B9" s="53"/>
      <c r="C9" s="7"/>
      <c r="D9" s="7"/>
      <c r="E9" s="7"/>
      <c r="F9" s="7"/>
      <c r="G9" s="7"/>
      <c r="H9" s="8"/>
      <c r="I9" s="8"/>
      <c r="J9" s="8"/>
      <c r="K9" s="8"/>
      <c r="L9" s="8"/>
      <c r="M9" s="16"/>
    </row>
    <row r="10" ht="13.5" thickBot="1"/>
    <row r="11" spans="2:13" ht="15.75">
      <c r="B11" s="31"/>
      <c r="C11" s="32" t="s">
        <v>8</v>
      </c>
      <c r="D11" s="33" t="s">
        <v>9</v>
      </c>
      <c r="E11" s="33" t="s">
        <v>10</v>
      </c>
      <c r="F11" s="33" t="s">
        <v>11</v>
      </c>
      <c r="G11" s="33" t="s">
        <v>31</v>
      </c>
      <c r="H11" s="34" t="s">
        <v>21</v>
      </c>
      <c r="I11" s="34" t="s">
        <v>20</v>
      </c>
      <c r="J11" s="34" t="s">
        <v>19</v>
      </c>
      <c r="K11" s="34" t="s">
        <v>37</v>
      </c>
      <c r="L11" s="34" t="s">
        <v>18</v>
      </c>
      <c r="M11" s="35" t="s">
        <v>17</v>
      </c>
    </row>
    <row r="12" spans="2:13" ht="12.75">
      <c r="B12" s="51" t="s">
        <v>5</v>
      </c>
      <c r="C12" s="2" t="s">
        <v>22</v>
      </c>
      <c r="D12" s="2" t="s">
        <v>26</v>
      </c>
      <c r="E12" s="2" t="s">
        <v>23</v>
      </c>
      <c r="F12" s="2" t="s">
        <v>24</v>
      </c>
      <c r="G12" s="2" t="s">
        <v>48</v>
      </c>
      <c r="H12" s="40">
        <v>26.2</v>
      </c>
      <c r="I12" s="40">
        <v>91</v>
      </c>
      <c r="J12" s="40">
        <v>591</v>
      </c>
      <c r="K12" s="41"/>
      <c r="L12" s="27">
        <v>44</v>
      </c>
      <c r="M12" s="42">
        <v>2</v>
      </c>
    </row>
    <row r="13" spans="2:13" ht="12.75">
      <c r="B13" s="51"/>
      <c r="C13" s="2"/>
      <c r="D13" s="2"/>
      <c r="E13" s="2"/>
      <c r="F13" s="2"/>
      <c r="G13" s="2"/>
      <c r="H13" s="40"/>
      <c r="I13" s="40"/>
      <c r="J13" s="40"/>
      <c r="K13" s="40"/>
      <c r="L13" s="40">
        <v>58</v>
      </c>
      <c r="M13" s="42">
        <v>1</v>
      </c>
    </row>
    <row r="14" spans="2:13" ht="12.75">
      <c r="B14" s="51"/>
      <c r="C14" s="2"/>
      <c r="D14" s="2"/>
      <c r="E14" s="2"/>
      <c r="F14" s="2"/>
      <c r="G14" s="2"/>
      <c r="H14" s="40"/>
      <c r="I14" s="40"/>
      <c r="J14" s="40"/>
      <c r="K14" s="40"/>
      <c r="L14" s="40">
        <v>73</v>
      </c>
      <c r="M14" s="42">
        <v>0.5</v>
      </c>
    </row>
    <row r="15" spans="2:13" ht="12.75">
      <c r="B15" s="51"/>
      <c r="C15" s="2"/>
      <c r="D15" s="2"/>
      <c r="E15" s="2"/>
      <c r="F15" s="2"/>
      <c r="G15" s="2"/>
      <c r="H15" s="40"/>
      <c r="I15" s="40"/>
      <c r="J15" s="40"/>
      <c r="K15" s="40"/>
      <c r="L15" s="27">
        <v>97</v>
      </c>
      <c r="M15" s="42">
        <v>0.2</v>
      </c>
    </row>
    <row r="16" spans="2:13" ht="12.75">
      <c r="B16" s="51"/>
      <c r="C16" s="3"/>
      <c r="D16" s="3"/>
      <c r="E16" s="3"/>
      <c r="F16" s="3"/>
      <c r="G16" s="3"/>
      <c r="H16" s="40"/>
      <c r="I16" s="40"/>
      <c r="J16" s="40"/>
      <c r="K16" s="40"/>
      <c r="L16" s="27"/>
      <c r="M16" s="42"/>
    </row>
    <row r="17" spans="2:13" ht="12.75">
      <c r="B17" s="51"/>
      <c r="C17" s="3"/>
      <c r="D17" s="3"/>
      <c r="E17" s="3"/>
      <c r="F17" s="3"/>
      <c r="G17" s="3"/>
      <c r="H17" s="40"/>
      <c r="I17" s="40"/>
      <c r="J17" s="40"/>
      <c r="K17" s="40"/>
      <c r="L17" s="27"/>
      <c r="M17" s="42"/>
    </row>
    <row r="18" spans="2:13" ht="13.5" thickBot="1">
      <c r="B18" s="54"/>
      <c r="C18" s="7"/>
      <c r="D18" s="7"/>
      <c r="E18" s="7"/>
      <c r="F18" s="7"/>
      <c r="G18" s="7"/>
      <c r="H18" s="43"/>
      <c r="I18" s="43"/>
      <c r="J18" s="43"/>
      <c r="K18" s="43"/>
      <c r="L18" s="43"/>
      <c r="M18" s="44"/>
    </row>
    <row r="19" ht="13.5" thickBot="1"/>
    <row r="20" spans="2:13" ht="13.5" customHeight="1">
      <c r="B20" s="55" t="s">
        <v>0</v>
      </c>
      <c r="C20" s="11" t="s">
        <v>1</v>
      </c>
      <c r="D20" s="14" t="s">
        <v>51</v>
      </c>
      <c r="E20" s="18" t="s">
        <v>4</v>
      </c>
      <c r="F20" s="11"/>
      <c r="G20" s="14">
        <v>2</v>
      </c>
      <c r="H20" s="2"/>
      <c r="J20" s="9" t="s">
        <v>32</v>
      </c>
      <c r="K20" s="6"/>
      <c r="L20" s="6"/>
      <c r="M20" s="21" t="str">
        <f>IF(I12&lt;=(MIN(I4,I5,I6,I7,I8,I9)),"OK","NO")</f>
        <v>OK</v>
      </c>
    </row>
    <row r="21" spans="2:13" ht="13.5" customHeight="1">
      <c r="B21" s="51"/>
      <c r="C21" s="12" t="s">
        <v>2</v>
      </c>
      <c r="D21" s="15" t="s">
        <v>52</v>
      </c>
      <c r="E21" s="17" t="s">
        <v>28</v>
      </c>
      <c r="F21" s="12"/>
      <c r="G21" s="15">
        <v>0.5</v>
      </c>
      <c r="H21" s="2"/>
      <c r="J21" s="10" t="s">
        <v>33</v>
      </c>
      <c r="K21" s="3"/>
      <c r="L21" s="3"/>
      <c r="M21" s="22" t="str">
        <f>IF(H12&lt;=(MIN(H4,H5,H6,H7,H8,H9)),"OK","NO")</f>
        <v>OK</v>
      </c>
    </row>
    <row r="22" spans="2:13" ht="13.5" customHeight="1">
      <c r="B22" s="51"/>
      <c r="C22" s="12" t="s">
        <v>3</v>
      </c>
      <c r="D22" s="15" t="s">
        <v>6</v>
      </c>
      <c r="E22" s="17" t="s">
        <v>30</v>
      </c>
      <c r="F22" s="12"/>
      <c r="G22" s="20">
        <f>ROUNDDOWN(MAX(MIN(1000/(G23+G24/2)*(L12-SUM(L4:L9)),1000/G25*(M12-SUM(M4:M9))),MIN(1000/(G23+G24/2)*(L13-SUM(L4:L9)),1000/G25*(M13-SUM(M4:M9))),MIN(1000/(G23+G24/2)*(L14-SUM(L4:L9)),1000/G25*(M14-SUM(M4:M9))),MIN(1000/(G23+G24/2)*(L15-SUM(L4:L9)),1000/G25*(M15-SUM(M4:M9))),MIN(1000/(G23+G24/2)*(L16-SUM(L4:L9)),1000/G25*(M16-SUM(M4:M9))),MIN(1000/(G23+G24/2)*(L17-SUM(L4:L9)),1000/G25*(M17-SUM(M4:M9))),MIN(1000/(G23+G24/2)*(L18-SUM(L4:L9)),1000/G25*(M18-SUM(M4:M9)))),0)</f>
        <v>320</v>
      </c>
      <c r="H22" s="2"/>
      <c r="J22" s="10" t="s">
        <v>34</v>
      </c>
      <c r="K22" s="3"/>
      <c r="L22" s="3"/>
      <c r="M22" s="22" t="str">
        <f>IF(J12&lt;=(MIN(J4,J5,J6,J7,J8,J9)),"OK","NO")</f>
        <v>OK</v>
      </c>
    </row>
    <row r="23" spans="2:13" ht="13.5" customHeight="1">
      <c r="B23" s="51"/>
      <c r="C23" s="12"/>
      <c r="D23" s="5"/>
      <c r="E23" s="17" t="s">
        <v>57</v>
      </c>
      <c r="F23" s="12"/>
      <c r="G23" s="15">
        <v>135</v>
      </c>
      <c r="H23" s="2"/>
      <c r="J23" s="23"/>
      <c r="K23" s="2"/>
      <c r="L23" s="3"/>
      <c r="M23" s="15"/>
    </row>
    <row r="24" spans="2:13" ht="13.5" customHeight="1">
      <c r="B24" s="51"/>
      <c r="C24" s="3"/>
      <c r="D24" s="5"/>
      <c r="E24" s="17" t="s">
        <v>58</v>
      </c>
      <c r="F24" s="12"/>
      <c r="G24" s="15">
        <v>185</v>
      </c>
      <c r="H24" s="2"/>
      <c r="J24" s="24" t="s">
        <v>36</v>
      </c>
      <c r="K24" s="3"/>
      <c r="L24" s="3"/>
      <c r="M24" s="25">
        <f>G22*(G23+G24/2)/1000+SUM(L4:L9)</f>
        <v>72.8</v>
      </c>
    </row>
    <row r="25" spans="2:13" ht="13.5" customHeight="1">
      <c r="B25" s="51"/>
      <c r="C25" s="3"/>
      <c r="D25" s="5"/>
      <c r="E25" s="17" t="s">
        <v>53</v>
      </c>
      <c r="F25" s="12"/>
      <c r="G25" s="15">
        <v>0.65</v>
      </c>
      <c r="H25" s="2"/>
      <c r="J25" s="24" t="s">
        <v>35</v>
      </c>
      <c r="K25" s="2"/>
      <c r="L25" s="3"/>
      <c r="M25" s="26">
        <f>G22*G25/1000+SUM(M4:M9)</f>
        <v>0.208</v>
      </c>
    </row>
    <row r="26" spans="2:13" ht="13.5" customHeight="1" thickBot="1">
      <c r="B26" s="54"/>
      <c r="C26" s="7"/>
      <c r="D26" s="4"/>
      <c r="E26" s="19" t="s">
        <v>29</v>
      </c>
      <c r="F26" s="13"/>
      <c r="G26" s="16">
        <v>39</v>
      </c>
      <c r="H26" s="2"/>
      <c r="I26" s="2"/>
      <c r="J26" s="28"/>
      <c r="K26" s="8"/>
      <c r="L26" s="7"/>
      <c r="M26" s="4"/>
    </row>
    <row r="27" ht="13.5" thickBot="1"/>
    <row r="28" spans="5:10" ht="20.25" thickBot="1" thickTop="1">
      <c r="E28" s="56" t="s">
        <v>47</v>
      </c>
      <c r="F28" s="57"/>
      <c r="G28" s="58"/>
      <c r="H28" s="36"/>
      <c r="J28" s="45" t="s">
        <v>50</v>
      </c>
    </row>
    <row r="29" ht="13.5" thickTop="1">
      <c r="J29" t="s">
        <v>49</v>
      </c>
    </row>
    <row r="30" spans="2:3" ht="15.75">
      <c r="B30" s="30" t="s">
        <v>12</v>
      </c>
      <c r="C30" s="29" t="s">
        <v>38</v>
      </c>
    </row>
    <row r="31" spans="2:3" ht="15.75">
      <c r="B31" s="30" t="s">
        <v>13</v>
      </c>
      <c r="C31" s="29" t="s">
        <v>39</v>
      </c>
    </row>
    <row r="32" spans="2:3" ht="15.75">
      <c r="B32" s="30" t="s">
        <v>14</v>
      </c>
      <c r="C32" s="29" t="s">
        <v>40</v>
      </c>
    </row>
    <row r="33" spans="2:3" ht="15.75">
      <c r="B33" s="30" t="s">
        <v>25</v>
      </c>
      <c r="C33" s="29" t="s">
        <v>41</v>
      </c>
    </row>
    <row r="34" spans="2:3" ht="15.75">
      <c r="B34" s="30" t="s">
        <v>15</v>
      </c>
      <c r="C34" s="29" t="s">
        <v>42</v>
      </c>
    </row>
    <row r="35" spans="2:3" ht="15.75">
      <c r="B35" s="30" t="s">
        <v>16</v>
      </c>
      <c r="C35" s="29" t="s">
        <v>43</v>
      </c>
    </row>
    <row r="36" spans="2:3" ht="15.75">
      <c r="B36" s="30" t="s">
        <v>21</v>
      </c>
      <c r="C36" s="29" t="s">
        <v>44</v>
      </c>
    </row>
    <row r="37" spans="2:3" ht="15.75">
      <c r="B37" s="30" t="s">
        <v>20</v>
      </c>
      <c r="C37" s="29" t="s">
        <v>54</v>
      </c>
    </row>
    <row r="38" spans="2:3" ht="15.75">
      <c r="B38" s="30" t="s">
        <v>19</v>
      </c>
      <c r="C38" s="29" t="s">
        <v>45</v>
      </c>
    </row>
    <row r="39" spans="2:3" ht="15.75">
      <c r="B39" s="30" t="s">
        <v>37</v>
      </c>
      <c r="C39" s="29" t="s">
        <v>46</v>
      </c>
    </row>
    <row r="40" spans="2:3" ht="15.75">
      <c r="B40" s="30" t="s">
        <v>18</v>
      </c>
      <c r="C40" s="29" t="s">
        <v>55</v>
      </c>
    </row>
    <row r="41" spans="2:3" ht="15.75">
      <c r="B41" s="30" t="s">
        <v>17</v>
      </c>
      <c r="C41" s="29" t="s">
        <v>56</v>
      </c>
    </row>
    <row r="46" ht="15.75" customHeight="1"/>
    <row r="47" ht="23.25" customHeight="1"/>
  </sheetData>
  <mergeCells count="4">
    <mergeCell ref="B4:B9"/>
    <mergeCell ref="B12:B18"/>
    <mergeCell ref="B20:B26"/>
    <mergeCell ref="E28:G28"/>
  </mergeCells>
  <printOptions/>
  <pageMargins left="0.4724409448818898" right="0.07874015748031496" top="0.5905511811023623" bottom="0.5905511811023623" header="0.2755905511811024" footer="0.31496062992125984"/>
  <pageSetup fitToHeight="1" fitToWidth="1" horizontalDpi="1200" verticalDpi="1200" orientation="landscape" paperSize="9" scale="88" r:id="rId1"/>
  <headerFooter alignWithMargins="0">
    <oddFooter>&amp;L&amp;Z&amp;F&amp;R&amp;D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zoomScale="90" zoomScaleNormal="90" workbookViewId="0" topLeftCell="B1">
      <selection activeCell="F4" sqref="F4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7" width="20.7109375" style="0" customWidth="1"/>
    <col min="8" max="13" width="7.28125" style="0" customWidth="1"/>
    <col min="14" max="14" width="7.57421875" style="0" customWidth="1"/>
    <col min="15" max="15" width="16.421875" style="0" customWidth="1"/>
    <col min="16" max="16" width="6.421875" style="0" customWidth="1"/>
    <col min="17" max="17" width="9.7109375" style="0" customWidth="1"/>
    <col min="18" max="18" width="11.7109375" style="0" customWidth="1"/>
    <col min="19" max="19" width="13.7109375" style="0" customWidth="1"/>
    <col min="20" max="20" width="15.00390625" style="0" bestFit="1" customWidth="1"/>
    <col min="21" max="21" width="5.7109375" style="0" customWidth="1"/>
    <col min="22" max="22" width="0.2890625" style="0" customWidth="1"/>
    <col min="23" max="23" width="7.28125" style="0" customWidth="1"/>
    <col min="24" max="24" width="4.8515625" style="0" customWidth="1"/>
  </cols>
  <sheetData>
    <row r="1" spans="2:16" ht="12.75">
      <c r="B1" s="1" t="s">
        <v>96</v>
      </c>
      <c r="P1" s="1"/>
    </row>
    <row r="2" ht="16.5" customHeight="1" thickBot="1"/>
    <row r="3" spans="2:13" ht="15" customHeight="1">
      <c r="B3" s="31"/>
      <c r="C3" s="32" t="s">
        <v>8</v>
      </c>
      <c r="D3" s="33" t="s">
        <v>9</v>
      </c>
      <c r="E3" s="33" t="s">
        <v>10</v>
      </c>
      <c r="F3" s="33" t="s">
        <v>11</v>
      </c>
      <c r="G3" s="33" t="s">
        <v>31</v>
      </c>
      <c r="H3" s="34" t="s">
        <v>12</v>
      </c>
      <c r="I3" s="34" t="s">
        <v>13</v>
      </c>
      <c r="J3" s="34" t="s">
        <v>14</v>
      </c>
      <c r="K3" s="34" t="s">
        <v>25</v>
      </c>
      <c r="L3" s="34" t="s">
        <v>15</v>
      </c>
      <c r="M3" s="35" t="s">
        <v>16</v>
      </c>
    </row>
    <row r="4" spans="2:13" ht="15" customHeight="1">
      <c r="B4" s="51" t="s">
        <v>7</v>
      </c>
      <c r="C4" s="2" t="s">
        <v>83</v>
      </c>
      <c r="D4" s="2" t="s">
        <v>97</v>
      </c>
      <c r="E4" s="2" t="s">
        <v>27</v>
      </c>
      <c r="F4" s="2" t="s">
        <v>85</v>
      </c>
      <c r="G4" s="2" t="s">
        <v>71</v>
      </c>
      <c r="H4" s="37">
        <v>30</v>
      </c>
      <c r="I4" s="2">
        <v>300</v>
      </c>
      <c r="J4" s="2">
        <v>1000</v>
      </c>
      <c r="K4" s="2"/>
      <c r="L4" s="38">
        <v>0</v>
      </c>
      <c r="M4" s="39">
        <v>0</v>
      </c>
    </row>
    <row r="5" spans="2:13" ht="15" customHeight="1">
      <c r="B5" s="52"/>
      <c r="C5" s="3"/>
      <c r="D5" s="3"/>
      <c r="E5" s="3"/>
      <c r="F5" s="3"/>
      <c r="G5" s="3"/>
      <c r="H5" s="2"/>
      <c r="I5" s="2"/>
      <c r="J5" s="2"/>
      <c r="K5" s="2"/>
      <c r="L5" s="2"/>
      <c r="M5" s="15"/>
    </row>
    <row r="6" spans="2:13" ht="15" customHeight="1">
      <c r="B6" s="52"/>
      <c r="C6" s="3"/>
      <c r="D6" s="3"/>
      <c r="E6" s="3"/>
      <c r="F6" s="3"/>
      <c r="G6" s="3"/>
      <c r="H6" s="2"/>
      <c r="I6" s="2"/>
      <c r="J6" s="2"/>
      <c r="K6" s="2"/>
      <c r="L6" s="2"/>
      <c r="M6" s="15"/>
    </row>
    <row r="7" spans="2:13" ht="15" customHeight="1">
      <c r="B7" s="52"/>
      <c r="C7" s="3"/>
      <c r="D7" s="3"/>
      <c r="E7" s="3"/>
      <c r="F7" s="3"/>
      <c r="G7" s="3"/>
      <c r="H7" s="2"/>
      <c r="I7" s="2"/>
      <c r="J7" s="2"/>
      <c r="K7" s="2"/>
      <c r="L7" s="2"/>
      <c r="M7" s="15"/>
    </row>
    <row r="8" spans="2:13" ht="12.75">
      <c r="B8" s="52"/>
      <c r="C8" s="3"/>
      <c r="D8" s="3"/>
      <c r="E8" s="3"/>
      <c r="F8" s="3"/>
      <c r="G8" s="3"/>
      <c r="H8" s="2"/>
      <c r="I8" s="2"/>
      <c r="J8" s="2"/>
      <c r="K8" s="2"/>
      <c r="L8" s="2"/>
      <c r="M8" s="15"/>
    </row>
    <row r="9" spans="2:13" ht="13.5" thickBot="1">
      <c r="B9" s="53"/>
      <c r="C9" s="7"/>
      <c r="D9" s="7"/>
      <c r="E9" s="7"/>
      <c r="F9" s="7"/>
      <c r="G9" s="7"/>
      <c r="H9" s="8"/>
      <c r="I9" s="8"/>
      <c r="J9" s="8"/>
      <c r="K9" s="8"/>
      <c r="L9" s="8"/>
      <c r="M9" s="16"/>
    </row>
    <row r="10" ht="13.5" thickBot="1"/>
    <row r="11" spans="2:13" ht="15.75">
      <c r="B11" s="31"/>
      <c r="C11" s="32" t="s">
        <v>8</v>
      </c>
      <c r="D11" s="33" t="s">
        <v>9</v>
      </c>
      <c r="E11" s="33" t="s">
        <v>10</v>
      </c>
      <c r="F11" s="33" t="s">
        <v>11</v>
      </c>
      <c r="G11" s="33" t="s">
        <v>31</v>
      </c>
      <c r="H11" s="34" t="s">
        <v>21</v>
      </c>
      <c r="I11" s="34" t="s">
        <v>20</v>
      </c>
      <c r="J11" s="34" t="s">
        <v>19</v>
      </c>
      <c r="K11" s="34" t="s">
        <v>37</v>
      </c>
      <c r="L11" s="34" t="s">
        <v>18</v>
      </c>
      <c r="M11" s="35" t="s">
        <v>17</v>
      </c>
    </row>
    <row r="12" spans="2:13" ht="12.75">
      <c r="B12" s="51" t="s">
        <v>5</v>
      </c>
      <c r="C12" s="2" t="s">
        <v>22</v>
      </c>
      <c r="D12" s="2" t="s">
        <v>26</v>
      </c>
      <c r="E12" s="2" t="s">
        <v>23</v>
      </c>
      <c r="F12" s="2" t="s">
        <v>24</v>
      </c>
      <c r="G12" s="2" t="s">
        <v>48</v>
      </c>
      <c r="H12" s="40">
        <v>26.2</v>
      </c>
      <c r="I12" s="40">
        <v>91</v>
      </c>
      <c r="J12" s="40">
        <v>591</v>
      </c>
      <c r="K12" s="41"/>
      <c r="L12" s="27">
        <v>44</v>
      </c>
      <c r="M12" s="42">
        <v>2</v>
      </c>
    </row>
    <row r="13" spans="2:13" ht="12.75">
      <c r="B13" s="51"/>
      <c r="C13" s="2"/>
      <c r="D13" s="2"/>
      <c r="E13" s="2"/>
      <c r="F13" s="2"/>
      <c r="G13" s="2"/>
      <c r="H13" s="40"/>
      <c r="I13" s="40"/>
      <c r="J13" s="40"/>
      <c r="K13" s="40"/>
      <c r="L13" s="40">
        <v>58</v>
      </c>
      <c r="M13" s="42">
        <v>1</v>
      </c>
    </row>
    <row r="14" spans="2:13" ht="12.75">
      <c r="B14" s="51"/>
      <c r="C14" s="2"/>
      <c r="D14" s="2"/>
      <c r="E14" s="2"/>
      <c r="F14" s="2"/>
      <c r="G14" s="2"/>
      <c r="H14" s="40"/>
      <c r="I14" s="40"/>
      <c r="J14" s="40"/>
      <c r="K14" s="40"/>
      <c r="L14" s="40">
        <v>73</v>
      </c>
      <c r="M14" s="42">
        <v>0.5</v>
      </c>
    </row>
    <row r="15" spans="2:13" ht="12.75">
      <c r="B15" s="51"/>
      <c r="C15" s="2"/>
      <c r="D15" s="2"/>
      <c r="E15" s="2"/>
      <c r="F15" s="2"/>
      <c r="G15" s="2"/>
      <c r="H15" s="40"/>
      <c r="I15" s="40"/>
      <c r="J15" s="40"/>
      <c r="K15" s="40"/>
      <c r="L15" s="27">
        <v>97</v>
      </c>
      <c r="M15" s="42">
        <v>0.2</v>
      </c>
    </row>
    <row r="16" spans="2:13" ht="12.75">
      <c r="B16" s="51"/>
      <c r="C16" s="3"/>
      <c r="D16" s="3"/>
      <c r="E16" s="3"/>
      <c r="F16" s="3"/>
      <c r="G16" s="3"/>
      <c r="H16" s="40"/>
      <c r="I16" s="40"/>
      <c r="J16" s="40"/>
      <c r="K16" s="40"/>
      <c r="L16" s="27"/>
      <c r="M16" s="42"/>
    </row>
    <row r="17" spans="2:13" ht="12.75">
      <c r="B17" s="51"/>
      <c r="C17" s="3"/>
      <c r="D17" s="3"/>
      <c r="E17" s="3"/>
      <c r="F17" s="3"/>
      <c r="G17" s="3"/>
      <c r="H17" s="40"/>
      <c r="I17" s="40"/>
      <c r="J17" s="40"/>
      <c r="K17" s="40"/>
      <c r="L17" s="27"/>
      <c r="M17" s="42"/>
    </row>
    <row r="18" spans="2:13" ht="13.5" thickBot="1">
      <c r="B18" s="54"/>
      <c r="C18" s="7"/>
      <c r="D18" s="7"/>
      <c r="E18" s="7"/>
      <c r="F18" s="7"/>
      <c r="G18" s="7"/>
      <c r="H18" s="43"/>
      <c r="I18" s="43"/>
      <c r="J18" s="43"/>
      <c r="K18" s="43"/>
      <c r="L18" s="43"/>
      <c r="M18" s="44"/>
    </row>
    <row r="19" ht="13.5" thickBot="1"/>
    <row r="20" spans="2:13" ht="13.5" customHeight="1">
      <c r="B20" s="55" t="s">
        <v>0</v>
      </c>
      <c r="C20" s="11" t="s">
        <v>1</v>
      </c>
      <c r="D20" s="14" t="s">
        <v>51</v>
      </c>
      <c r="E20" s="18" t="s">
        <v>4</v>
      </c>
      <c r="F20" s="11"/>
      <c r="G20" s="14">
        <v>2</v>
      </c>
      <c r="H20" s="2"/>
      <c r="J20" s="9" t="s">
        <v>32</v>
      </c>
      <c r="K20" s="6"/>
      <c r="L20" s="6"/>
      <c r="M20" s="21" t="str">
        <f>IF(I12&lt;=(MIN(I4,I5,I6,I7,I8,I9)),"OK","NO")</f>
        <v>OK</v>
      </c>
    </row>
    <row r="21" spans="2:13" ht="13.5" customHeight="1">
      <c r="B21" s="51"/>
      <c r="C21" s="12" t="s">
        <v>2</v>
      </c>
      <c r="D21" s="15" t="s">
        <v>52</v>
      </c>
      <c r="E21" s="17" t="s">
        <v>28</v>
      </c>
      <c r="F21" s="12"/>
      <c r="G21" s="15">
        <v>0.5</v>
      </c>
      <c r="H21" s="2"/>
      <c r="J21" s="10" t="s">
        <v>33</v>
      </c>
      <c r="K21" s="3"/>
      <c r="L21" s="3"/>
      <c r="M21" s="22" t="str">
        <f>IF(H12&lt;=(MIN(H4,H5,H6,H7,H8,H9)),"OK","NO")</f>
        <v>OK</v>
      </c>
    </row>
    <row r="22" spans="2:13" ht="13.5" customHeight="1">
      <c r="B22" s="51"/>
      <c r="C22" s="12" t="s">
        <v>3</v>
      </c>
      <c r="D22" s="15" t="s">
        <v>6</v>
      </c>
      <c r="E22" s="17" t="s">
        <v>30</v>
      </c>
      <c r="F22" s="12"/>
      <c r="G22" s="20">
        <f>ROUNDDOWN(MAX(MIN(1000/(G23+G24/2)*(L12-SUM(L4:L9)),1000/G25*(M12-SUM(M4:M9))),MIN(1000/(G23+G24/2)*(L13-SUM(L4:L9)),1000/G25*(M13-SUM(M4:M9))),MIN(1000/(G23+G24/2)*(L14-SUM(L4:L9)),1000/G25*(M14-SUM(M4:M9))),MIN(1000/(G23+G24/2)*(L15-SUM(L4:L9)),1000/G25*(M15-SUM(M4:M9))),MIN(1000/(G23+G24/2)*(L16-SUM(L4:L9)),1000/G25*(M16-SUM(M4:M9))),MIN(1000/(G23+G24/2)*(L17-SUM(L4:L9)),1000/G25*(M17-SUM(M4:M9))),MIN(1000/(G23+G24/2)*(L18-SUM(L4:L9)),1000/G25*(M18-SUM(M4:M9)))),0)</f>
        <v>320</v>
      </c>
      <c r="H22" s="2"/>
      <c r="J22" s="10" t="s">
        <v>34</v>
      </c>
      <c r="K22" s="3"/>
      <c r="L22" s="3"/>
      <c r="M22" s="22" t="str">
        <f>IF(J12&lt;=(MIN(J4,J5,J6,J7,J8,J9)),"OK","NO")</f>
        <v>OK</v>
      </c>
    </row>
    <row r="23" spans="2:13" ht="13.5" customHeight="1">
      <c r="B23" s="51"/>
      <c r="C23" s="12"/>
      <c r="D23" s="5"/>
      <c r="E23" s="17" t="s">
        <v>57</v>
      </c>
      <c r="F23" s="12"/>
      <c r="G23" s="15">
        <v>135</v>
      </c>
      <c r="H23" s="2"/>
      <c r="J23" s="23"/>
      <c r="K23" s="2"/>
      <c r="L23" s="3"/>
      <c r="M23" s="15"/>
    </row>
    <row r="24" spans="2:13" ht="13.5" customHeight="1">
      <c r="B24" s="51"/>
      <c r="C24" s="3"/>
      <c r="D24" s="5"/>
      <c r="E24" s="17" t="s">
        <v>58</v>
      </c>
      <c r="F24" s="12"/>
      <c r="G24" s="15">
        <v>185</v>
      </c>
      <c r="H24" s="2"/>
      <c r="J24" s="24" t="s">
        <v>36</v>
      </c>
      <c r="K24" s="3"/>
      <c r="L24" s="3"/>
      <c r="M24" s="25">
        <f>G22*(G23+G24/2)/1000+SUM(L4:L9)</f>
        <v>72.8</v>
      </c>
    </row>
    <row r="25" spans="2:13" ht="13.5" customHeight="1">
      <c r="B25" s="51"/>
      <c r="C25" s="3"/>
      <c r="D25" s="5"/>
      <c r="E25" s="17" t="s">
        <v>53</v>
      </c>
      <c r="F25" s="12"/>
      <c r="G25" s="15">
        <v>0.65</v>
      </c>
      <c r="H25" s="2"/>
      <c r="J25" s="24" t="s">
        <v>35</v>
      </c>
      <c r="K25" s="2"/>
      <c r="L25" s="3"/>
      <c r="M25" s="26">
        <f>G22*G25/1000+SUM(M4:M9)</f>
        <v>0.208</v>
      </c>
    </row>
    <row r="26" spans="2:13" ht="13.5" customHeight="1" thickBot="1">
      <c r="B26" s="54"/>
      <c r="C26" s="7"/>
      <c r="D26" s="4"/>
      <c r="E26" s="19" t="s">
        <v>29</v>
      </c>
      <c r="F26" s="13"/>
      <c r="G26" s="16">
        <v>39</v>
      </c>
      <c r="H26" s="2"/>
      <c r="I26" s="2"/>
      <c r="J26" s="28"/>
      <c r="K26" s="8"/>
      <c r="L26" s="7"/>
      <c r="M26" s="4"/>
    </row>
    <row r="27" ht="13.5" thickBot="1"/>
    <row r="28" spans="5:10" ht="20.25" thickBot="1" thickTop="1">
      <c r="E28" s="56" t="s">
        <v>47</v>
      </c>
      <c r="F28" s="57"/>
      <c r="G28" s="58"/>
      <c r="H28" s="36"/>
      <c r="J28" s="45" t="s">
        <v>50</v>
      </c>
    </row>
    <row r="29" ht="13.5" thickTop="1">
      <c r="J29" t="s">
        <v>49</v>
      </c>
    </row>
    <row r="30" spans="2:3" ht="15.75">
      <c r="B30" s="30" t="s">
        <v>12</v>
      </c>
      <c r="C30" s="29" t="s">
        <v>38</v>
      </c>
    </row>
    <row r="31" spans="2:3" ht="15.75">
      <c r="B31" s="30" t="s">
        <v>13</v>
      </c>
      <c r="C31" s="29" t="s">
        <v>39</v>
      </c>
    </row>
    <row r="32" spans="2:3" ht="15.75">
      <c r="B32" s="30" t="s">
        <v>14</v>
      </c>
      <c r="C32" s="29" t="s">
        <v>40</v>
      </c>
    </row>
    <row r="33" spans="2:3" ht="15.75">
      <c r="B33" s="30" t="s">
        <v>25</v>
      </c>
      <c r="C33" s="29" t="s">
        <v>41</v>
      </c>
    </row>
    <row r="34" spans="2:3" ht="15.75">
      <c r="B34" s="30" t="s">
        <v>15</v>
      </c>
      <c r="C34" s="29" t="s">
        <v>42</v>
      </c>
    </row>
    <row r="35" spans="2:3" ht="15.75">
      <c r="B35" s="30" t="s">
        <v>16</v>
      </c>
      <c r="C35" s="29" t="s">
        <v>43</v>
      </c>
    </row>
    <row r="36" spans="2:3" ht="15.75">
      <c r="B36" s="30" t="s">
        <v>21</v>
      </c>
      <c r="C36" s="29" t="s">
        <v>44</v>
      </c>
    </row>
    <row r="37" spans="2:3" ht="15.75">
      <c r="B37" s="30" t="s">
        <v>20</v>
      </c>
      <c r="C37" s="29" t="s">
        <v>54</v>
      </c>
    </row>
    <row r="38" spans="2:3" ht="15.75">
      <c r="B38" s="30" t="s">
        <v>19</v>
      </c>
      <c r="C38" s="29" t="s">
        <v>45</v>
      </c>
    </row>
    <row r="39" spans="2:3" ht="15.75">
      <c r="B39" s="30" t="s">
        <v>37</v>
      </c>
      <c r="C39" s="29" t="s">
        <v>46</v>
      </c>
    </row>
    <row r="40" spans="2:3" ht="15.75">
      <c r="B40" s="30" t="s">
        <v>18</v>
      </c>
      <c r="C40" s="29" t="s">
        <v>55</v>
      </c>
    </row>
    <row r="41" spans="2:3" ht="15.75">
      <c r="B41" s="30" t="s">
        <v>17</v>
      </c>
      <c r="C41" s="29" t="s">
        <v>56</v>
      </c>
    </row>
    <row r="46" ht="15.75" customHeight="1"/>
    <row r="47" ht="23.25" customHeight="1"/>
  </sheetData>
  <mergeCells count="4">
    <mergeCell ref="B4:B9"/>
    <mergeCell ref="B12:B18"/>
    <mergeCell ref="B20:B26"/>
    <mergeCell ref="E28:G28"/>
  </mergeCells>
  <printOptions/>
  <pageMargins left="0.4724409448818898" right="0.07874015748031496" top="0.5905511811023623" bottom="0.5905511811023623" header="0.2755905511811024" footer="0.31496062992125984"/>
  <pageSetup fitToHeight="1" fitToWidth="1" horizontalDpi="1200" verticalDpi="1200" orientation="landscape" paperSize="9" scale="88" r:id="rId1"/>
  <headerFooter alignWithMargins="0">
    <oddFooter>&amp;L&amp;Z&amp;F&amp;R&amp;D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zoomScale="90" zoomScaleNormal="90" workbookViewId="0" topLeftCell="B1">
      <selection activeCell="K4" sqref="K4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7" width="20.7109375" style="0" customWidth="1"/>
    <col min="8" max="13" width="7.28125" style="0" customWidth="1"/>
    <col min="14" max="14" width="7.57421875" style="0" customWidth="1"/>
    <col min="15" max="15" width="16.421875" style="0" customWidth="1"/>
    <col min="16" max="16" width="6.421875" style="0" customWidth="1"/>
    <col min="17" max="17" width="9.7109375" style="0" customWidth="1"/>
    <col min="18" max="18" width="11.7109375" style="0" customWidth="1"/>
    <col min="19" max="19" width="13.7109375" style="0" customWidth="1"/>
    <col min="20" max="20" width="15.00390625" style="0" bestFit="1" customWidth="1"/>
    <col min="21" max="21" width="5.7109375" style="0" customWidth="1"/>
    <col min="22" max="22" width="0.2890625" style="0" customWidth="1"/>
    <col min="23" max="23" width="7.28125" style="0" customWidth="1"/>
    <col min="24" max="24" width="4.8515625" style="0" customWidth="1"/>
  </cols>
  <sheetData>
    <row r="1" spans="2:16" ht="12.75">
      <c r="B1" s="1" t="s">
        <v>93</v>
      </c>
      <c r="P1" s="1"/>
    </row>
    <row r="2" ht="16.5" customHeight="1" thickBot="1"/>
    <row r="3" spans="2:13" ht="15" customHeight="1">
      <c r="B3" s="31"/>
      <c r="C3" s="32" t="s">
        <v>8</v>
      </c>
      <c r="D3" s="33" t="s">
        <v>9</v>
      </c>
      <c r="E3" s="33" t="s">
        <v>10</v>
      </c>
      <c r="F3" s="33" t="s">
        <v>11</v>
      </c>
      <c r="G3" s="33" t="s">
        <v>31</v>
      </c>
      <c r="H3" s="34" t="s">
        <v>12</v>
      </c>
      <c r="I3" s="34" t="s">
        <v>13</v>
      </c>
      <c r="J3" s="34" t="s">
        <v>14</v>
      </c>
      <c r="K3" s="34" t="s">
        <v>25</v>
      </c>
      <c r="L3" s="34" t="s">
        <v>15</v>
      </c>
      <c r="M3" s="35" t="s">
        <v>16</v>
      </c>
    </row>
    <row r="4" spans="2:13" ht="15" customHeight="1">
      <c r="B4" s="51" t="s">
        <v>7</v>
      </c>
      <c r="C4" s="2" t="s">
        <v>91</v>
      </c>
      <c r="D4" s="2" t="s">
        <v>94</v>
      </c>
      <c r="E4" s="2" t="s">
        <v>27</v>
      </c>
      <c r="F4" s="2" t="s">
        <v>95</v>
      </c>
      <c r="G4" s="2" t="s">
        <v>92</v>
      </c>
      <c r="H4" s="37">
        <v>30</v>
      </c>
      <c r="I4" s="2">
        <v>200</v>
      </c>
      <c r="J4" s="2">
        <v>900</v>
      </c>
      <c r="K4" s="2"/>
      <c r="L4" s="38">
        <v>12</v>
      </c>
      <c r="M4" s="39">
        <v>0</v>
      </c>
    </row>
    <row r="5" spans="2:13" ht="15" customHeight="1">
      <c r="B5" s="52"/>
      <c r="C5" s="3"/>
      <c r="D5" s="3"/>
      <c r="E5" s="3"/>
      <c r="F5" s="3"/>
      <c r="G5" s="3"/>
      <c r="H5" s="2"/>
      <c r="I5" s="2"/>
      <c r="J5" s="2"/>
      <c r="K5" s="2"/>
      <c r="L5" s="2"/>
      <c r="M5" s="15"/>
    </row>
    <row r="6" spans="2:13" ht="15" customHeight="1">
      <c r="B6" s="52"/>
      <c r="C6" s="3"/>
      <c r="D6" s="3"/>
      <c r="E6" s="3"/>
      <c r="F6" s="3"/>
      <c r="G6" s="3"/>
      <c r="H6" s="2"/>
      <c r="I6" s="2"/>
      <c r="J6" s="2"/>
      <c r="K6" s="2"/>
      <c r="L6" s="2"/>
      <c r="M6" s="15"/>
    </row>
    <row r="7" spans="2:13" ht="15" customHeight="1">
      <c r="B7" s="52"/>
      <c r="C7" s="3"/>
      <c r="D7" s="3"/>
      <c r="E7" s="3"/>
      <c r="F7" s="3"/>
      <c r="G7" s="3"/>
      <c r="H7" s="2"/>
      <c r="I7" s="2"/>
      <c r="J7" s="2"/>
      <c r="K7" s="2"/>
      <c r="L7" s="2"/>
      <c r="M7" s="15"/>
    </row>
    <row r="8" spans="2:13" ht="12.75">
      <c r="B8" s="52"/>
      <c r="C8" s="3"/>
      <c r="D8" s="3"/>
      <c r="E8" s="3"/>
      <c r="F8" s="3"/>
      <c r="G8" s="3"/>
      <c r="H8" s="2"/>
      <c r="I8" s="2"/>
      <c r="J8" s="2"/>
      <c r="K8" s="2"/>
      <c r="L8" s="2"/>
      <c r="M8" s="15"/>
    </row>
    <row r="9" spans="2:13" ht="13.5" thickBot="1">
      <c r="B9" s="53"/>
      <c r="C9" s="7"/>
      <c r="D9" s="7"/>
      <c r="E9" s="7"/>
      <c r="F9" s="7"/>
      <c r="G9" s="7"/>
      <c r="H9" s="8"/>
      <c r="I9" s="8"/>
      <c r="J9" s="8"/>
      <c r="K9" s="8"/>
      <c r="L9" s="8"/>
      <c r="M9" s="16"/>
    </row>
    <row r="10" ht="13.5" thickBot="1"/>
    <row r="11" spans="2:13" ht="15.75">
      <c r="B11" s="31"/>
      <c r="C11" s="32" t="s">
        <v>8</v>
      </c>
      <c r="D11" s="33" t="s">
        <v>9</v>
      </c>
      <c r="E11" s="33" t="s">
        <v>10</v>
      </c>
      <c r="F11" s="33" t="s">
        <v>11</v>
      </c>
      <c r="G11" s="33" t="s">
        <v>31</v>
      </c>
      <c r="H11" s="34" t="s">
        <v>21</v>
      </c>
      <c r="I11" s="34" t="s">
        <v>20</v>
      </c>
      <c r="J11" s="34" t="s">
        <v>19</v>
      </c>
      <c r="K11" s="34" t="s">
        <v>37</v>
      </c>
      <c r="L11" s="34" t="s">
        <v>18</v>
      </c>
      <c r="M11" s="35" t="s">
        <v>17</v>
      </c>
    </row>
    <row r="12" spans="2:13" ht="12.75">
      <c r="B12" s="51" t="s">
        <v>5</v>
      </c>
      <c r="C12" s="2" t="s">
        <v>22</v>
      </c>
      <c r="D12" s="2" t="s">
        <v>26</v>
      </c>
      <c r="E12" s="2" t="s">
        <v>23</v>
      </c>
      <c r="F12" s="2" t="s">
        <v>24</v>
      </c>
      <c r="G12" s="2" t="s">
        <v>48</v>
      </c>
      <c r="H12" s="40">
        <v>26.2</v>
      </c>
      <c r="I12" s="40">
        <v>91</v>
      </c>
      <c r="J12" s="40">
        <v>591</v>
      </c>
      <c r="K12" s="41"/>
      <c r="L12" s="27">
        <v>44</v>
      </c>
      <c r="M12" s="42">
        <v>2</v>
      </c>
    </row>
    <row r="13" spans="2:13" ht="12.75">
      <c r="B13" s="51"/>
      <c r="C13" s="2"/>
      <c r="D13" s="2"/>
      <c r="E13" s="2"/>
      <c r="F13" s="2"/>
      <c r="G13" s="2"/>
      <c r="H13" s="40"/>
      <c r="I13" s="40"/>
      <c r="J13" s="40"/>
      <c r="K13" s="40"/>
      <c r="L13" s="40">
        <v>58</v>
      </c>
      <c r="M13" s="42">
        <v>1</v>
      </c>
    </row>
    <row r="14" spans="2:13" ht="12.75">
      <c r="B14" s="51"/>
      <c r="C14" s="2"/>
      <c r="D14" s="2"/>
      <c r="E14" s="2"/>
      <c r="F14" s="2"/>
      <c r="G14" s="2"/>
      <c r="H14" s="40"/>
      <c r="I14" s="40"/>
      <c r="J14" s="40"/>
      <c r="K14" s="40"/>
      <c r="L14" s="40">
        <v>73</v>
      </c>
      <c r="M14" s="42">
        <v>0.5</v>
      </c>
    </row>
    <row r="15" spans="2:13" ht="12.75">
      <c r="B15" s="51"/>
      <c r="C15" s="2"/>
      <c r="D15" s="2"/>
      <c r="E15" s="2"/>
      <c r="F15" s="2"/>
      <c r="G15" s="2"/>
      <c r="H15" s="40"/>
      <c r="I15" s="40"/>
      <c r="J15" s="40"/>
      <c r="K15" s="40"/>
      <c r="L15" s="27">
        <v>97</v>
      </c>
      <c r="M15" s="42">
        <v>0.2</v>
      </c>
    </row>
    <row r="16" spans="2:13" ht="12.75">
      <c r="B16" s="51"/>
      <c r="C16" s="3"/>
      <c r="D16" s="3"/>
      <c r="E16" s="3"/>
      <c r="F16" s="3"/>
      <c r="G16" s="3"/>
      <c r="H16" s="40"/>
      <c r="I16" s="40"/>
      <c r="J16" s="40"/>
      <c r="K16" s="40"/>
      <c r="L16" s="27"/>
      <c r="M16" s="42"/>
    </row>
    <row r="17" spans="2:13" ht="12.75">
      <c r="B17" s="51"/>
      <c r="C17" s="3"/>
      <c r="D17" s="3"/>
      <c r="E17" s="3"/>
      <c r="F17" s="3"/>
      <c r="G17" s="3"/>
      <c r="H17" s="40"/>
      <c r="I17" s="40"/>
      <c r="J17" s="40"/>
      <c r="K17" s="40"/>
      <c r="L17" s="27"/>
      <c r="M17" s="42"/>
    </row>
    <row r="18" spans="2:13" ht="13.5" thickBot="1">
      <c r="B18" s="54"/>
      <c r="C18" s="7"/>
      <c r="D18" s="7"/>
      <c r="E18" s="7"/>
      <c r="F18" s="7"/>
      <c r="G18" s="7"/>
      <c r="H18" s="43"/>
      <c r="I18" s="43"/>
      <c r="J18" s="43"/>
      <c r="K18" s="43"/>
      <c r="L18" s="43"/>
      <c r="M18" s="44"/>
    </row>
    <row r="19" ht="13.5" thickBot="1"/>
    <row r="20" spans="2:13" ht="13.5" customHeight="1">
      <c r="B20" s="55" t="s">
        <v>0</v>
      </c>
      <c r="C20" s="11" t="s">
        <v>1</v>
      </c>
      <c r="D20" s="14" t="s">
        <v>51</v>
      </c>
      <c r="E20" s="18" t="s">
        <v>4</v>
      </c>
      <c r="F20" s="11"/>
      <c r="G20" s="14">
        <v>2</v>
      </c>
      <c r="H20" s="2"/>
      <c r="J20" s="9" t="s">
        <v>32</v>
      </c>
      <c r="K20" s="6"/>
      <c r="L20" s="6"/>
      <c r="M20" s="21" t="str">
        <f>IF(I12&lt;=(MIN(I4,I5,I6,I7,I8,I9)),"OK","NO")</f>
        <v>OK</v>
      </c>
    </row>
    <row r="21" spans="2:13" ht="13.5" customHeight="1">
      <c r="B21" s="51"/>
      <c r="C21" s="12" t="s">
        <v>2</v>
      </c>
      <c r="D21" s="15" t="s">
        <v>52</v>
      </c>
      <c r="E21" s="17" t="s">
        <v>28</v>
      </c>
      <c r="F21" s="12"/>
      <c r="G21" s="15">
        <v>0.5</v>
      </c>
      <c r="H21" s="2"/>
      <c r="J21" s="10" t="s">
        <v>33</v>
      </c>
      <c r="K21" s="3"/>
      <c r="L21" s="3"/>
      <c r="M21" s="22" t="str">
        <f>IF(H12&lt;=(MIN(H4,H5,H6,H7,H8,H9)),"OK","NO")</f>
        <v>OK</v>
      </c>
    </row>
    <row r="22" spans="2:13" ht="13.5" customHeight="1">
      <c r="B22" s="51"/>
      <c r="C22" s="12" t="s">
        <v>3</v>
      </c>
      <c r="D22" s="15" t="s">
        <v>6</v>
      </c>
      <c r="E22" s="17" t="s">
        <v>30</v>
      </c>
      <c r="F22" s="12"/>
      <c r="G22" s="20">
        <f>ROUNDDOWN(MAX(MIN(1000/(G23+G24/2)*(L12-SUM(L4:L9)),1000/G25*(M12-SUM(M4:M9))),MIN(1000/(G23+G24/2)*(L13-SUM(L4:L9)),1000/G25*(M13-SUM(M4:M9))),MIN(1000/(G23+G24/2)*(L14-SUM(L4:L9)),1000/G25*(M14-SUM(M4:M9))),MIN(1000/(G23+G24/2)*(L15-SUM(L4:L9)),1000/G25*(M15-SUM(M4:M9))),MIN(1000/(G23+G24/2)*(L16-SUM(L4:L9)),1000/G25*(M16-SUM(M4:M9))),MIN(1000/(G23+G24/2)*(L17-SUM(L4:L9)),1000/G25*(M17-SUM(M4:M9))),MIN(1000/(G23+G24/2)*(L18-SUM(L4:L9)),1000/G25*(M18-SUM(M4:M9)))),0)</f>
        <v>307</v>
      </c>
      <c r="H22" s="2"/>
      <c r="J22" s="10" t="s">
        <v>34</v>
      </c>
      <c r="K22" s="3"/>
      <c r="L22" s="3"/>
      <c r="M22" s="22" t="str">
        <f>IF(J12&lt;=(MIN(J4,J5,J6,J7,J8,J9)),"OK","NO")</f>
        <v>OK</v>
      </c>
    </row>
    <row r="23" spans="2:13" ht="13.5" customHeight="1">
      <c r="B23" s="51"/>
      <c r="C23" s="12"/>
      <c r="D23" s="5"/>
      <c r="E23" s="17" t="s">
        <v>57</v>
      </c>
      <c r="F23" s="12"/>
      <c r="G23" s="15">
        <v>135</v>
      </c>
      <c r="H23" s="2"/>
      <c r="J23" s="23"/>
      <c r="K23" s="2"/>
      <c r="L23" s="3"/>
      <c r="M23" s="15"/>
    </row>
    <row r="24" spans="2:13" ht="13.5" customHeight="1">
      <c r="B24" s="51"/>
      <c r="C24" s="3"/>
      <c r="D24" s="5"/>
      <c r="E24" s="17" t="s">
        <v>58</v>
      </c>
      <c r="F24" s="12"/>
      <c r="G24" s="15">
        <v>185</v>
      </c>
      <c r="H24" s="2"/>
      <c r="J24" s="24" t="s">
        <v>36</v>
      </c>
      <c r="K24" s="3"/>
      <c r="L24" s="3"/>
      <c r="M24" s="25">
        <f>G22*(G23+G24/2)/1000+SUM(L4:L9)</f>
        <v>81.8425</v>
      </c>
    </row>
    <row r="25" spans="2:13" ht="13.5" customHeight="1">
      <c r="B25" s="51"/>
      <c r="C25" s="3"/>
      <c r="D25" s="5"/>
      <c r="E25" s="17" t="s">
        <v>53</v>
      </c>
      <c r="F25" s="12"/>
      <c r="G25" s="15">
        <v>0.65</v>
      </c>
      <c r="H25" s="2"/>
      <c r="J25" s="24" t="s">
        <v>35</v>
      </c>
      <c r="K25" s="2"/>
      <c r="L25" s="3"/>
      <c r="M25" s="26">
        <f>G22*G25/1000+SUM(M4:M9)</f>
        <v>0.19955</v>
      </c>
    </row>
    <row r="26" spans="2:13" ht="13.5" customHeight="1" thickBot="1">
      <c r="B26" s="54"/>
      <c r="C26" s="7"/>
      <c r="D26" s="4"/>
      <c r="E26" s="19" t="s">
        <v>29</v>
      </c>
      <c r="F26" s="13"/>
      <c r="G26" s="16">
        <v>39</v>
      </c>
      <c r="H26" s="2"/>
      <c r="I26" s="2"/>
      <c r="J26" s="28"/>
      <c r="K26" s="8"/>
      <c r="L26" s="7"/>
      <c r="M26" s="4"/>
    </row>
    <row r="27" ht="13.5" thickBot="1"/>
    <row r="28" spans="5:10" ht="20.25" thickBot="1" thickTop="1">
      <c r="E28" s="56" t="s">
        <v>47</v>
      </c>
      <c r="F28" s="57"/>
      <c r="G28" s="58"/>
      <c r="H28" s="36"/>
      <c r="J28" s="45" t="s">
        <v>50</v>
      </c>
    </row>
    <row r="29" ht="13.5" thickTop="1">
      <c r="J29" t="s">
        <v>49</v>
      </c>
    </row>
    <row r="30" spans="2:3" ht="15.75">
      <c r="B30" s="30" t="s">
        <v>12</v>
      </c>
      <c r="C30" s="29" t="s">
        <v>38</v>
      </c>
    </row>
    <row r="31" spans="2:3" ht="15.75">
      <c r="B31" s="30" t="s">
        <v>13</v>
      </c>
      <c r="C31" s="29" t="s">
        <v>39</v>
      </c>
    </row>
    <row r="32" spans="2:3" ht="15.75">
      <c r="B32" s="30" t="s">
        <v>14</v>
      </c>
      <c r="C32" s="29" t="s">
        <v>40</v>
      </c>
    </row>
    <row r="33" spans="2:3" ht="15.75">
      <c r="B33" s="30" t="s">
        <v>25</v>
      </c>
      <c r="C33" s="29" t="s">
        <v>41</v>
      </c>
    </row>
    <row r="34" spans="2:3" ht="15.75">
      <c r="B34" s="30" t="s">
        <v>15</v>
      </c>
      <c r="C34" s="29" t="s">
        <v>42</v>
      </c>
    </row>
    <row r="35" spans="2:3" ht="15.75">
      <c r="B35" s="30" t="s">
        <v>16</v>
      </c>
      <c r="C35" s="29" t="s">
        <v>43</v>
      </c>
    </row>
    <row r="36" spans="2:3" ht="15.75">
      <c r="B36" s="30" t="s">
        <v>21</v>
      </c>
      <c r="C36" s="29" t="s">
        <v>44</v>
      </c>
    </row>
    <row r="37" spans="2:3" ht="15.75">
      <c r="B37" s="30" t="s">
        <v>20</v>
      </c>
      <c r="C37" s="29" t="s">
        <v>54</v>
      </c>
    </row>
    <row r="38" spans="2:3" ht="15.75">
      <c r="B38" s="30" t="s">
        <v>19</v>
      </c>
      <c r="C38" s="29" t="s">
        <v>45</v>
      </c>
    </row>
    <row r="39" spans="2:3" ht="15.75">
      <c r="B39" s="30" t="s">
        <v>37</v>
      </c>
      <c r="C39" s="29" t="s">
        <v>46</v>
      </c>
    </row>
    <row r="40" spans="2:3" ht="15.75">
      <c r="B40" s="30" t="s">
        <v>18</v>
      </c>
      <c r="C40" s="29" t="s">
        <v>55</v>
      </c>
    </row>
    <row r="41" spans="2:3" ht="15.75">
      <c r="B41" s="30" t="s">
        <v>17</v>
      </c>
      <c r="C41" s="29" t="s">
        <v>56</v>
      </c>
    </row>
    <row r="46" ht="15.75" customHeight="1"/>
    <row r="47" ht="23.25" customHeight="1"/>
  </sheetData>
  <mergeCells count="4">
    <mergeCell ref="B4:B9"/>
    <mergeCell ref="B12:B18"/>
    <mergeCell ref="B20:B26"/>
    <mergeCell ref="E28:G28"/>
  </mergeCells>
  <printOptions/>
  <pageMargins left="0.4724409448818898" right="0.07874015748031496" top="0.5905511811023623" bottom="0.5905511811023623" header="0.2755905511811024" footer="0.31496062992125984"/>
  <pageSetup fitToHeight="1" fitToWidth="1" horizontalDpi="1200" verticalDpi="1200" orientation="landscape" paperSize="9" scale="88" r:id="rId1"/>
  <headerFooter alignWithMargins="0">
    <oddFooter>&amp;L&amp;Z&amp;F&amp;R&amp;D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zoomScale="90" zoomScaleNormal="90" workbookViewId="0" topLeftCell="B1">
      <selection activeCell="D1" sqref="D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7" width="20.7109375" style="0" customWidth="1"/>
    <col min="8" max="13" width="7.28125" style="0" customWidth="1"/>
    <col min="14" max="14" width="7.57421875" style="0" customWidth="1"/>
    <col min="15" max="15" width="16.421875" style="0" customWidth="1"/>
    <col min="16" max="16" width="6.421875" style="0" customWidth="1"/>
    <col min="17" max="17" width="9.7109375" style="0" customWidth="1"/>
    <col min="18" max="18" width="11.7109375" style="0" customWidth="1"/>
    <col min="19" max="19" width="13.7109375" style="0" customWidth="1"/>
    <col min="20" max="20" width="15.00390625" style="0" bestFit="1" customWidth="1"/>
    <col min="21" max="21" width="5.7109375" style="0" customWidth="1"/>
    <col min="22" max="22" width="0.2890625" style="0" customWidth="1"/>
    <col min="23" max="23" width="7.28125" style="0" customWidth="1"/>
    <col min="24" max="24" width="4.8515625" style="0" customWidth="1"/>
  </cols>
  <sheetData>
    <row r="1" spans="2:16" ht="12.75">
      <c r="B1" s="1" t="s">
        <v>64</v>
      </c>
      <c r="P1" s="1"/>
    </row>
    <row r="2" ht="16.5" customHeight="1" thickBot="1"/>
    <row r="3" spans="2:13" ht="15" customHeight="1">
      <c r="B3" s="31"/>
      <c r="C3" s="32" t="s">
        <v>8</v>
      </c>
      <c r="D3" s="33" t="s">
        <v>9</v>
      </c>
      <c r="E3" s="33" t="s">
        <v>10</v>
      </c>
      <c r="F3" s="33" t="s">
        <v>11</v>
      </c>
      <c r="G3" s="33" t="s">
        <v>31</v>
      </c>
      <c r="H3" s="34" t="s">
        <v>12</v>
      </c>
      <c r="I3" s="34" t="s">
        <v>13</v>
      </c>
      <c r="J3" s="34" t="s">
        <v>14</v>
      </c>
      <c r="K3" s="34" t="s">
        <v>25</v>
      </c>
      <c r="L3" s="34" t="s">
        <v>15</v>
      </c>
      <c r="M3" s="35" t="s">
        <v>16</v>
      </c>
    </row>
    <row r="4" spans="2:13" ht="15" customHeight="1">
      <c r="B4" s="51" t="s">
        <v>7</v>
      </c>
      <c r="C4" s="2" t="s">
        <v>60</v>
      </c>
      <c r="D4" s="2" t="s">
        <v>61</v>
      </c>
      <c r="E4" s="2" t="s">
        <v>27</v>
      </c>
      <c r="F4" s="2" t="s">
        <v>62</v>
      </c>
      <c r="G4" s="2" t="s">
        <v>63</v>
      </c>
      <c r="H4" s="37">
        <v>30</v>
      </c>
      <c r="I4" s="2">
        <v>120</v>
      </c>
      <c r="J4" s="2">
        <v>1000</v>
      </c>
      <c r="K4" s="2"/>
      <c r="L4" s="38">
        <v>0</v>
      </c>
      <c r="M4" s="39">
        <v>0</v>
      </c>
    </row>
    <row r="5" spans="2:13" ht="15" customHeight="1">
      <c r="B5" s="52"/>
      <c r="C5" s="3"/>
      <c r="D5" s="3"/>
      <c r="E5" s="3"/>
      <c r="F5" s="3"/>
      <c r="G5" s="3"/>
      <c r="H5" s="2"/>
      <c r="I5" s="2"/>
      <c r="J5" s="2"/>
      <c r="K5" s="2"/>
      <c r="L5" s="2"/>
      <c r="M5" s="15"/>
    </row>
    <row r="6" spans="2:13" ht="15" customHeight="1">
      <c r="B6" s="52"/>
      <c r="C6" s="3"/>
      <c r="D6" s="3"/>
      <c r="E6" s="3"/>
      <c r="F6" s="3"/>
      <c r="G6" s="3"/>
      <c r="H6" s="2"/>
      <c r="I6" s="2"/>
      <c r="J6" s="2"/>
      <c r="K6" s="2"/>
      <c r="L6" s="2"/>
      <c r="M6" s="15"/>
    </row>
    <row r="7" spans="2:13" ht="15" customHeight="1">
      <c r="B7" s="52"/>
      <c r="C7" s="3"/>
      <c r="D7" s="3"/>
      <c r="E7" s="3"/>
      <c r="F7" s="3"/>
      <c r="G7" s="3"/>
      <c r="H7" s="2"/>
      <c r="I7" s="2"/>
      <c r="J7" s="2"/>
      <c r="K7" s="2"/>
      <c r="L7" s="2"/>
      <c r="M7" s="15"/>
    </row>
    <row r="8" spans="2:13" ht="12.75">
      <c r="B8" s="52"/>
      <c r="C8" s="3"/>
      <c r="D8" s="3"/>
      <c r="E8" s="3"/>
      <c r="F8" s="3"/>
      <c r="G8" s="3"/>
      <c r="H8" s="2"/>
      <c r="I8" s="2"/>
      <c r="J8" s="2"/>
      <c r="K8" s="2"/>
      <c r="L8" s="2"/>
      <c r="M8" s="15"/>
    </row>
    <row r="9" spans="2:13" ht="13.5" thickBot="1">
      <c r="B9" s="53"/>
      <c r="C9" s="7"/>
      <c r="D9" s="7"/>
      <c r="E9" s="7"/>
      <c r="F9" s="7"/>
      <c r="G9" s="7"/>
      <c r="H9" s="8"/>
      <c r="I9" s="8"/>
      <c r="J9" s="8"/>
      <c r="K9" s="8"/>
      <c r="L9" s="8"/>
      <c r="M9" s="16"/>
    </row>
    <row r="10" ht="13.5" thickBot="1"/>
    <row r="11" spans="2:13" ht="15.75">
      <c r="B11" s="31"/>
      <c r="C11" s="32" t="s">
        <v>8</v>
      </c>
      <c r="D11" s="33" t="s">
        <v>9</v>
      </c>
      <c r="E11" s="33" t="s">
        <v>10</v>
      </c>
      <c r="F11" s="33" t="s">
        <v>11</v>
      </c>
      <c r="G11" s="33" t="s">
        <v>31</v>
      </c>
      <c r="H11" s="34" t="s">
        <v>21</v>
      </c>
      <c r="I11" s="34" t="s">
        <v>20</v>
      </c>
      <c r="J11" s="34" t="s">
        <v>19</v>
      </c>
      <c r="K11" s="34" t="s">
        <v>37</v>
      </c>
      <c r="L11" s="34" t="s">
        <v>18</v>
      </c>
      <c r="M11" s="35" t="s">
        <v>17</v>
      </c>
    </row>
    <row r="12" spans="2:13" ht="12.75">
      <c r="B12" s="51" t="s">
        <v>5</v>
      </c>
      <c r="C12" s="2" t="s">
        <v>22</v>
      </c>
      <c r="D12" s="2" t="s">
        <v>65</v>
      </c>
      <c r="E12" s="2" t="s">
        <v>66</v>
      </c>
      <c r="F12" s="2" t="s">
        <v>67</v>
      </c>
      <c r="G12" s="2" t="s">
        <v>48</v>
      </c>
      <c r="H12" s="40">
        <v>11.6</v>
      </c>
      <c r="I12" s="40">
        <v>22</v>
      </c>
      <c r="J12" s="40">
        <v>51</v>
      </c>
      <c r="K12" s="41"/>
      <c r="L12" s="27">
        <v>100</v>
      </c>
      <c r="M12" s="42">
        <v>50</v>
      </c>
    </row>
    <row r="13" spans="2:13" ht="12.75">
      <c r="B13" s="51"/>
      <c r="C13" s="2"/>
      <c r="D13" s="2"/>
      <c r="E13" s="2"/>
      <c r="F13" s="2"/>
      <c r="G13" s="2"/>
      <c r="H13" s="40"/>
      <c r="I13" s="40"/>
      <c r="J13" s="40"/>
      <c r="K13" s="40"/>
      <c r="L13" s="40">
        <v>200</v>
      </c>
      <c r="M13" s="42">
        <v>20</v>
      </c>
    </row>
    <row r="14" spans="2:13" ht="12.75">
      <c r="B14" s="51"/>
      <c r="C14" s="2"/>
      <c r="D14" s="2"/>
      <c r="E14" s="2"/>
      <c r="F14" s="2"/>
      <c r="G14" s="2"/>
      <c r="H14" s="40"/>
      <c r="I14" s="40"/>
      <c r="J14" s="40"/>
      <c r="K14" s="40"/>
      <c r="L14" s="40">
        <v>280</v>
      </c>
      <c r="M14" s="42">
        <v>10</v>
      </c>
    </row>
    <row r="15" spans="2:13" ht="12.75">
      <c r="B15" s="51"/>
      <c r="C15" s="2"/>
      <c r="D15" s="2"/>
      <c r="E15" s="2"/>
      <c r="F15" s="2"/>
      <c r="G15" s="2"/>
      <c r="H15" s="40"/>
      <c r="I15" s="40"/>
      <c r="J15" s="40"/>
      <c r="K15" s="40"/>
      <c r="L15" s="27">
        <v>350</v>
      </c>
      <c r="M15" s="42">
        <v>5</v>
      </c>
    </row>
    <row r="16" spans="2:13" ht="12.75">
      <c r="B16" s="51"/>
      <c r="C16" s="3"/>
      <c r="D16" s="3"/>
      <c r="E16" s="3"/>
      <c r="F16" s="3"/>
      <c r="G16" s="3"/>
      <c r="H16" s="40"/>
      <c r="I16" s="40"/>
      <c r="J16" s="40"/>
      <c r="K16" s="40"/>
      <c r="L16" s="27">
        <v>480</v>
      </c>
      <c r="M16" s="42">
        <v>2</v>
      </c>
    </row>
    <row r="17" spans="2:13" ht="12.75">
      <c r="B17" s="51"/>
      <c r="C17" s="3"/>
      <c r="D17" s="3"/>
      <c r="E17" s="3"/>
      <c r="F17" s="3"/>
      <c r="G17" s="3"/>
      <c r="H17" s="40"/>
      <c r="I17" s="40"/>
      <c r="J17" s="40"/>
      <c r="K17" s="40"/>
      <c r="L17" s="27">
        <v>600</v>
      </c>
      <c r="M17" s="42">
        <v>1</v>
      </c>
    </row>
    <row r="18" spans="2:13" ht="13.5" thickBot="1">
      <c r="B18" s="54"/>
      <c r="C18" s="7"/>
      <c r="D18" s="7"/>
      <c r="E18" s="7"/>
      <c r="F18" s="7"/>
      <c r="G18" s="7"/>
      <c r="H18" s="43"/>
      <c r="I18" s="43"/>
      <c r="J18" s="43"/>
      <c r="K18" s="43"/>
      <c r="L18" s="43">
        <v>750</v>
      </c>
      <c r="M18" s="46">
        <v>0.5</v>
      </c>
    </row>
    <row r="19" ht="13.5" thickBot="1"/>
    <row r="20" spans="2:13" ht="13.5" customHeight="1">
      <c r="B20" s="55" t="s">
        <v>0</v>
      </c>
      <c r="C20" s="11" t="s">
        <v>1</v>
      </c>
      <c r="D20" s="14" t="s">
        <v>51</v>
      </c>
      <c r="E20" s="18" t="s">
        <v>4</v>
      </c>
      <c r="F20" s="11"/>
      <c r="G20" s="14">
        <v>2</v>
      </c>
      <c r="H20" s="2"/>
      <c r="J20" s="9" t="s">
        <v>32</v>
      </c>
      <c r="K20" s="6"/>
      <c r="L20" s="6"/>
      <c r="M20" s="21" t="str">
        <f>IF(I12&lt;=(MIN(I4,I5,I6,I7,I8,I9)),"OK","NO")</f>
        <v>OK</v>
      </c>
    </row>
    <row r="21" spans="2:13" ht="13.5" customHeight="1">
      <c r="B21" s="51"/>
      <c r="C21" s="12" t="s">
        <v>2</v>
      </c>
      <c r="D21" s="15" t="s">
        <v>52</v>
      </c>
      <c r="E21" s="17" t="s">
        <v>28</v>
      </c>
      <c r="F21" s="12"/>
      <c r="G21" s="15">
        <v>0.5</v>
      </c>
      <c r="H21" s="2"/>
      <c r="J21" s="10" t="s">
        <v>33</v>
      </c>
      <c r="K21" s="3"/>
      <c r="L21" s="3"/>
      <c r="M21" s="22" t="str">
        <f>IF(H12&lt;=(MIN(H4,H5,H6,H7,H8,H9)),"OK","NO")</f>
        <v>OK</v>
      </c>
    </row>
    <row r="22" spans="2:13" ht="13.5" customHeight="1">
      <c r="B22" s="51"/>
      <c r="C22" s="12" t="s">
        <v>3</v>
      </c>
      <c r="D22" s="15" t="s">
        <v>6</v>
      </c>
      <c r="E22" s="17" t="s">
        <v>30</v>
      </c>
      <c r="F22" s="12"/>
      <c r="G22" s="20">
        <f>ROUNDDOWN(MAX(MIN(1000/(G23+G24/2)*(L12-SUM(L4:L9)),1000/G25*(M12-SUM(M4:M9))),MIN(1000/(G23+G24/2)*(L13-SUM(L4:L9)),1000/G25*(M13-SUM(M4:M9))),MIN(1000/(G23+G24/2)*(L14-SUM(L4:L9)),1000/G25*(M14-SUM(M4:M9))),MIN(1000/(G23+G24/2)*(L15-SUM(L4:L9)),1000/G25*(M15-SUM(M4:M9))),MIN(1000/(G23+G24/2)*(L16-SUM(L4:L9)),1000/G25*(M16-SUM(M4:M9))),MIN(1000/(G23+G24/2)*(L17-SUM(L4:L9)),1000/G25*(M17-SUM(M4:M9))),MIN(1000/(G23+G24/2)*(L18-SUM(L4:L9)),1000/G25*(M18-SUM(M4:M9)))),0)</f>
        <v>2109</v>
      </c>
      <c r="H22" s="2"/>
      <c r="J22" s="10" t="s">
        <v>34</v>
      </c>
      <c r="K22" s="3"/>
      <c r="L22" s="3"/>
      <c r="M22" s="22" t="str">
        <f>IF(J12&lt;=(MIN(J4,J5,J6,J7,J8,J9)),"OK","NO")</f>
        <v>OK</v>
      </c>
    </row>
    <row r="23" spans="2:13" ht="13.5" customHeight="1">
      <c r="B23" s="51"/>
      <c r="C23" s="12"/>
      <c r="D23" s="5"/>
      <c r="E23" s="17" t="s">
        <v>57</v>
      </c>
      <c r="F23" s="12"/>
      <c r="G23" s="15">
        <v>135</v>
      </c>
      <c r="H23" s="2"/>
      <c r="J23" s="23"/>
      <c r="K23" s="2"/>
      <c r="L23" s="3"/>
      <c r="M23" s="15"/>
    </row>
    <row r="24" spans="2:13" ht="13.5" customHeight="1">
      <c r="B24" s="51"/>
      <c r="C24" s="3"/>
      <c r="D24" s="5"/>
      <c r="E24" s="17" t="s">
        <v>58</v>
      </c>
      <c r="F24" s="12"/>
      <c r="G24" s="15">
        <v>185</v>
      </c>
      <c r="H24" s="2"/>
      <c r="J24" s="24" t="s">
        <v>36</v>
      </c>
      <c r="K24" s="3"/>
      <c r="L24" s="3"/>
      <c r="M24" s="25">
        <f>G22*(G23+G24/2)/1000+SUM(L4:L9)</f>
        <v>479.7975</v>
      </c>
    </row>
    <row r="25" spans="2:13" ht="13.5" customHeight="1">
      <c r="B25" s="51"/>
      <c r="C25" s="3"/>
      <c r="D25" s="5"/>
      <c r="E25" s="17" t="s">
        <v>53</v>
      </c>
      <c r="F25" s="12"/>
      <c r="G25" s="15">
        <v>0.65</v>
      </c>
      <c r="H25" s="2"/>
      <c r="J25" s="24" t="s">
        <v>35</v>
      </c>
      <c r="K25" s="2"/>
      <c r="L25" s="3"/>
      <c r="M25" s="26">
        <f>G22*G25/1000+SUM(M4:M9)</f>
        <v>1.3708500000000001</v>
      </c>
    </row>
    <row r="26" spans="2:13" ht="13.5" customHeight="1" thickBot="1">
      <c r="B26" s="54"/>
      <c r="C26" s="7"/>
      <c r="D26" s="4"/>
      <c r="E26" s="19" t="s">
        <v>29</v>
      </c>
      <c r="F26" s="13"/>
      <c r="G26" s="16">
        <v>39</v>
      </c>
      <c r="H26" s="2"/>
      <c r="I26" s="2"/>
      <c r="J26" s="28"/>
      <c r="K26" s="8"/>
      <c r="L26" s="7"/>
      <c r="M26" s="4"/>
    </row>
    <row r="27" ht="13.5" thickBot="1"/>
    <row r="28" spans="5:10" ht="20.25" thickBot="1" thickTop="1">
      <c r="E28" s="56" t="s">
        <v>47</v>
      </c>
      <c r="F28" s="57"/>
      <c r="G28" s="58"/>
      <c r="H28" s="36"/>
      <c r="J28" s="45" t="s">
        <v>50</v>
      </c>
    </row>
    <row r="29" ht="13.5" thickTop="1">
      <c r="J29" t="s">
        <v>49</v>
      </c>
    </row>
    <row r="30" spans="2:3" ht="15.75">
      <c r="B30" s="30" t="s">
        <v>12</v>
      </c>
      <c r="C30" s="29" t="s">
        <v>38</v>
      </c>
    </row>
    <row r="31" spans="2:3" ht="15.75">
      <c r="B31" s="30" t="s">
        <v>13</v>
      </c>
      <c r="C31" s="29" t="s">
        <v>39</v>
      </c>
    </row>
    <row r="32" spans="2:3" ht="15.75">
      <c r="B32" s="30" t="s">
        <v>14</v>
      </c>
      <c r="C32" s="29" t="s">
        <v>40</v>
      </c>
    </row>
    <row r="33" spans="2:3" ht="15.75">
      <c r="B33" s="30" t="s">
        <v>25</v>
      </c>
      <c r="C33" s="29" t="s">
        <v>41</v>
      </c>
    </row>
    <row r="34" spans="2:3" ht="15.75">
      <c r="B34" s="30" t="s">
        <v>15</v>
      </c>
      <c r="C34" s="29" t="s">
        <v>42</v>
      </c>
    </row>
    <row r="35" spans="2:3" ht="15.75">
      <c r="B35" s="30" t="s">
        <v>16</v>
      </c>
      <c r="C35" s="29" t="s">
        <v>43</v>
      </c>
    </row>
    <row r="36" spans="2:3" ht="15.75">
      <c r="B36" s="30" t="s">
        <v>21</v>
      </c>
      <c r="C36" s="29" t="s">
        <v>44</v>
      </c>
    </row>
    <row r="37" spans="2:3" ht="15.75">
      <c r="B37" s="30" t="s">
        <v>20</v>
      </c>
      <c r="C37" s="29" t="s">
        <v>54</v>
      </c>
    </row>
    <row r="38" spans="2:3" ht="15.75">
      <c r="B38" s="30" t="s">
        <v>19</v>
      </c>
      <c r="C38" s="29" t="s">
        <v>45</v>
      </c>
    </row>
    <row r="39" spans="2:3" ht="15.75">
      <c r="B39" s="30" t="s">
        <v>37</v>
      </c>
      <c r="C39" s="29" t="s">
        <v>46</v>
      </c>
    </row>
    <row r="40" spans="2:3" ht="15.75">
      <c r="B40" s="30" t="s">
        <v>18</v>
      </c>
      <c r="C40" s="29" t="s">
        <v>55</v>
      </c>
    </row>
    <row r="41" spans="2:3" ht="15.75">
      <c r="B41" s="30" t="s">
        <v>17</v>
      </c>
      <c r="C41" s="29" t="s">
        <v>56</v>
      </c>
    </row>
    <row r="46" ht="15.75" customHeight="1"/>
    <row r="47" ht="23.25" customHeight="1"/>
  </sheetData>
  <mergeCells count="4">
    <mergeCell ref="B4:B9"/>
    <mergeCell ref="B12:B18"/>
    <mergeCell ref="B20:B26"/>
    <mergeCell ref="E28:G28"/>
  </mergeCells>
  <printOptions/>
  <pageMargins left="0.4724409448818898" right="0.07874015748031496" top="0.5905511811023623" bottom="0.5905511811023623" header="0.2755905511811024" footer="0.31496062992125984"/>
  <pageSetup fitToHeight="1" fitToWidth="1" horizontalDpi="1200" verticalDpi="1200" orientation="landscape" paperSize="9" scale="88" r:id="rId1"/>
  <headerFooter alignWithMargins="0">
    <oddFooter>&amp;L&amp;Z&amp;F&amp;R&amp;D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1"/>
  <sheetViews>
    <sheetView zoomScale="90" zoomScaleNormal="90" workbookViewId="0" topLeftCell="B1">
      <selection activeCell="D1" sqref="D1"/>
    </sheetView>
  </sheetViews>
  <sheetFormatPr defaultColWidth="9.140625" defaultRowHeight="12.75"/>
  <cols>
    <col min="1" max="1" width="4.7109375" style="0" customWidth="1"/>
    <col min="2" max="2" width="6.7109375" style="0" customWidth="1"/>
    <col min="3" max="7" width="20.7109375" style="0" customWidth="1"/>
    <col min="8" max="13" width="7.28125" style="0" customWidth="1"/>
    <col min="14" max="14" width="7.57421875" style="0" customWidth="1"/>
    <col min="15" max="15" width="16.421875" style="0" customWidth="1"/>
    <col min="16" max="16" width="6.421875" style="0" customWidth="1"/>
    <col min="17" max="17" width="9.7109375" style="0" customWidth="1"/>
    <col min="18" max="18" width="11.7109375" style="0" customWidth="1"/>
    <col min="19" max="19" width="13.7109375" style="0" customWidth="1"/>
    <col min="20" max="20" width="15.00390625" style="0" bestFit="1" customWidth="1"/>
    <col min="21" max="21" width="5.7109375" style="0" customWidth="1"/>
    <col min="22" max="22" width="0.2890625" style="0" customWidth="1"/>
    <col min="23" max="23" width="7.28125" style="0" customWidth="1"/>
    <col min="24" max="24" width="4.8515625" style="0" customWidth="1"/>
  </cols>
  <sheetData>
    <row r="1" spans="2:16" ht="12.75">
      <c r="B1" s="1" t="s">
        <v>59</v>
      </c>
      <c r="P1" s="1"/>
    </row>
    <row r="2" ht="16.5" customHeight="1" thickBot="1"/>
    <row r="3" spans="2:13" ht="15" customHeight="1">
      <c r="B3" s="31"/>
      <c r="C3" s="32" t="s">
        <v>8</v>
      </c>
      <c r="D3" s="33" t="s">
        <v>9</v>
      </c>
      <c r="E3" s="33" t="s">
        <v>10</v>
      </c>
      <c r="F3" s="33" t="s">
        <v>11</v>
      </c>
      <c r="G3" s="33" t="s">
        <v>31</v>
      </c>
      <c r="H3" s="34" t="s">
        <v>12</v>
      </c>
      <c r="I3" s="34" t="s">
        <v>13</v>
      </c>
      <c r="J3" s="34" t="s">
        <v>14</v>
      </c>
      <c r="K3" s="34" t="s">
        <v>25</v>
      </c>
      <c r="L3" s="34" t="s">
        <v>15</v>
      </c>
      <c r="M3" s="35" t="s">
        <v>16</v>
      </c>
    </row>
    <row r="4" spans="2:13" ht="15" customHeight="1">
      <c r="B4" s="51" t="s">
        <v>7</v>
      </c>
      <c r="C4" s="2" t="s">
        <v>60</v>
      </c>
      <c r="D4" s="2" t="s">
        <v>61</v>
      </c>
      <c r="E4" s="2" t="s">
        <v>27</v>
      </c>
      <c r="F4" s="2" t="s">
        <v>62</v>
      </c>
      <c r="G4" s="2" t="s">
        <v>63</v>
      </c>
      <c r="H4" s="37">
        <v>30</v>
      </c>
      <c r="I4" s="2">
        <v>120</v>
      </c>
      <c r="J4" s="2">
        <v>1000</v>
      </c>
      <c r="K4" s="2"/>
      <c r="L4" s="38">
        <v>0</v>
      </c>
      <c r="M4" s="39">
        <v>0</v>
      </c>
    </row>
    <row r="5" spans="2:13" ht="15" customHeight="1">
      <c r="B5" s="52"/>
      <c r="C5" s="3"/>
      <c r="D5" s="3"/>
      <c r="E5" s="3"/>
      <c r="F5" s="3"/>
      <c r="G5" s="3"/>
      <c r="H5" s="2"/>
      <c r="I5" s="2"/>
      <c r="J5" s="2"/>
      <c r="K5" s="2"/>
      <c r="L5" s="2"/>
      <c r="M5" s="15"/>
    </row>
    <row r="6" spans="2:13" ht="15" customHeight="1">
      <c r="B6" s="52"/>
      <c r="C6" s="3"/>
      <c r="D6" s="3"/>
      <c r="E6" s="3"/>
      <c r="F6" s="3"/>
      <c r="G6" s="3"/>
      <c r="H6" s="2"/>
      <c r="I6" s="2"/>
      <c r="J6" s="2"/>
      <c r="K6" s="2"/>
      <c r="L6" s="2"/>
      <c r="M6" s="15"/>
    </row>
    <row r="7" spans="2:13" ht="15" customHeight="1">
      <c r="B7" s="52"/>
      <c r="C7" s="3"/>
      <c r="D7" s="3"/>
      <c r="E7" s="3"/>
      <c r="F7" s="3"/>
      <c r="G7" s="3"/>
      <c r="H7" s="2"/>
      <c r="I7" s="2"/>
      <c r="J7" s="2"/>
      <c r="K7" s="2"/>
      <c r="L7" s="2"/>
      <c r="M7" s="15"/>
    </row>
    <row r="8" spans="2:13" ht="12.75">
      <c r="B8" s="52"/>
      <c r="C8" s="3"/>
      <c r="D8" s="3"/>
      <c r="E8" s="3"/>
      <c r="F8" s="3"/>
      <c r="G8" s="3"/>
      <c r="H8" s="2"/>
      <c r="I8" s="2"/>
      <c r="J8" s="2"/>
      <c r="K8" s="2"/>
      <c r="L8" s="2"/>
      <c r="M8" s="15"/>
    </row>
    <row r="9" spans="2:13" ht="13.5" thickBot="1">
      <c r="B9" s="53"/>
      <c r="C9" s="7"/>
      <c r="D9" s="7"/>
      <c r="E9" s="7"/>
      <c r="F9" s="7"/>
      <c r="G9" s="7"/>
      <c r="H9" s="8"/>
      <c r="I9" s="8"/>
      <c r="J9" s="8"/>
      <c r="K9" s="8"/>
      <c r="L9" s="8"/>
      <c r="M9" s="16"/>
    </row>
    <row r="10" ht="13.5" thickBot="1"/>
    <row r="11" spans="2:13" ht="15.75">
      <c r="B11" s="31"/>
      <c r="C11" s="32" t="s">
        <v>8</v>
      </c>
      <c r="D11" s="33" t="s">
        <v>9</v>
      </c>
      <c r="E11" s="33" t="s">
        <v>10</v>
      </c>
      <c r="F11" s="33" t="s">
        <v>11</v>
      </c>
      <c r="G11" s="33" t="s">
        <v>31</v>
      </c>
      <c r="H11" s="34" t="s">
        <v>21</v>
      </c>
      <c r="I11" s="34" t="s">
        <v>20</v>
      </c>
      <c r="J11" s="34" t="s">
        <v>19</v>
      </c>
      <c r="K11" s="34" t="s">
        <v>37</v>
      </c>
      <c r="L11" s="34" t="s">
        <v>18</v>
      </c>
      <c r="M11" s="35" t="s">
        <v>17</v>
      </c>
    </row>
    <row r="12" spans="2:13" ht="12.75">
      <c r="B12" s="51" t="s">
        <v>5</v>
      </c>
      <c r="C12" s="2" t="s">
        <v>22</v>
      </c>
      <c r="D12" s="2" t="s">
        <v>26</v>
      </c>
      <c r="E12" s="2" t="s">
        <v>23</v>
      </c>
      <c r="F12" s="2" t="s">
        <v>24</v>
      </c>
      <c r="G12" s="2" t="s">
        <v>48</v>
      </c>
      <c r="H12" s="40">
        <v>26.2</v>
      </c>
      <c r="I12" s="40">
        <v>91</v>
      </c>
      <c r="J12" s="40">
        <v>591</v>
      </c>
      <c r="K12" s="41"/>
      <c r="L12" s="27">
        <v>44</v>
      </c>
      <c r="M12" s="42">
        <v>2</v>
      </c>
    </row>
    <row r="13" spans="2:13" ht="12.75">
      <c r="B13" s="51"/>
      <c r="C13" s="2"/>
      <c r="D13" s="2"/>
      <c r="E13" s="2"/>
      <c r="F13" s="2"/>
      <c r="G13" s="2"/>
      <c r="H13" s="40"/>
      <c r="I13" s="40"/>
      <c r="J13" s="40"/>
      <c r="K13" s="40"/>
      <c r="L13" s="40">
        <v>58</v>
      </c>
      <c r="M13" s="42">
        <v>1</v>
      </c>
    </row>
    <row r="14" spans="2:13" ht="12.75">
      <c r="B14" s="51"/>
      <c r="C14" s="2"/>
      <c r="D14" s="2"/>
      <c r="E14" s="2"/>
      <c r="F14" s="2"/>
      <c r="G14" s="2"/>
      <c r="H14" s="40"/>
      <c r="I14" s="40"/>
      <c r="J14" s="40"/>
      <c r="K14" s="40"/>
      <c r="L14" s="40">
        <v>73</v>
      </c>
      <c r="M14" s="42">
        <v>0.5</v>
      </c>
    </row>
    <row r="15" spans="2:13" ht="12.75">
      <c r="B15" s="51"/>
      <c r="C15" s="2"/>
      <c r="D15" s="2"/>
      <c r="E15" s="2"/>
      <c r="F15" s="2"/>
      <c r="G15" s="2"/>
      <c r="H15" s="40"/>
      <c r="I15" s="40"/>
      <c r="J15" s="40"/>
      <c r="K15" s="40"/>
      <c r="L15" s="27">
        <v>97</v>
      </c>
      <c r="M15" s="42">
        <v>0.2</v>
      </c>
    </row>
    <row r="16" spans="2:13" ht="12.75">
      <c r="B16" s="51"/>
      <c r="C16" s="3"/>
      <c r="D16" s="3"/>
      <c r="E16" s="3"/>
      <c r="F16" s="3"/>
      <c r="G16" s="3"/>
      <c r="H16" s="40"/>
      <c r="I16" s="40"/>
      <c r="J16" s="40"/>
      <c r="K16" s="40"/>
      <c r="L16" s="27"/>
      <c r="M16" s="42"/>
    </row>
    <row r="17" spans="2:13" ht="12.75">
      <c r="B17" s="51"/>
      <c r="C17" s="3"/>
      <c r="D17" s="3"/>
      <c r="E17" s="3"/>
      <c r="F17" s="3"/>
      <c r="G17" s="3"/>
      <c r="H17" s="40"/>
      <c r="I17" s="40"/>
      <c r="J17" s="40"/>
      <c r="K17" s="40"/>
      <c r="L17" s="27"/>
      <c r="M17" s="42"/>
    </row>
    <row r="18" spans="2:13" ht="13.5" thickBot="1">
      <c r="B18" s="54"/>
      <c r="C18" s="7"/>
      <c r="D18" s="7"/>
      <c r="E18" s="7"/>
      <c r="F18" s="7"/>
      <c r="G18" s="7"/>
      <c r="H18" s="43"/>
      <c r="I18" s="43"/>
      <c r="J18" s="43"/>
      <c r="K18" s="43"/>
      <c r="L18" s="43"/>
      <c r="M18" s="44"/>
    </row>
    <row r="19" ht="13.5" thickBot="1"/>
    <row r="20" spans="2:13" ht="13.5" customHeight="1">
      <c r="B20" s="55" t="s">
        <v>0</v>
      </c>
      <c r="C20" s="11" t="s">
        <v>1</v>
      </c>
      <c r="D20" s="14" t="s">
        <v>51</v>
      </c>
      <c r="E20" s="18" t="s">
        <v>4</v>
      </c>
      <c r="F20" s="11"/>
      <c r="G20" s="14">
        <v>2</v>
      </c>
      <c r="H20" s="2"/>
      <c r="J20" s="9" t="s">
        <v>32</v>
      </c>
      <c r="K20" s="6"/>
      <c r="L20" s="6"/>
      <c r="M20" s="21" t="str">
        <f>IF(I12&lt;=(MIN(I4,I5,I6,I7,I8,I9)),"OK","NO")</f>
        <v>OK</v>
      </c>
    </row>
    <row r="21" spans="2:13" ht="13.5" customHeight="1">
      <c r="B21" s="51"/>
      <c r="C21" s="12" t="s">
        <v>2</v>
      </c>
      <c r="D21" s="15" t="s">
        <v>52</v>
      </c>
      <c r="E21" s="17" t="s">
        <v>28</v>
      </c>
      <c r="F21" s="12"/>
      <c r="G21" s="15">
        <v>0.5</v>
      </c>
      <c r="H21" s="2"/>
      <c r="J21" s="10" t="s">
        <v>33</v>
      </c>
      <c r="K21" s="3"/>
      <c r="L21" s="3"/>
      <c r="M21" s="22" t="str">
        <f>IF(H12&lt;=(MIN(H4,H5,H6,H7,H8,H9)),"OK","NO")</f>
        <v>OK</v>
      </c>
    </row>
    <row r="22" spans="2:13" ht="13.5" customHeight="1">
      <c r="B22" s="51"/>
      <c r="C22" s="12" t="s">
        <v>3</v>
      </c>
      <c r="D22" s="15" t="s">
        <v>6</v>
      </c>
      <c r="E22" s="17" t="s">
        <v>30</v>
      </c>
      <c r="F22" s="12"/>
      <c r="G22" s="20">
        <f>ROUNDDOWN(MAX(MIN(1000/(G23+G24/2)*(L12-SUM(L4:L9)),1000/G25*(M12-SUM(M4:M9))),MIN(1000/(G23+G24/2)*(L13-SUM(L4:L9)),1000/G25*(M13-SUM(M4:M9))),MIN(1000/(G23+G24/2)*(L14-SUM(L4:L9)),1000/G25*(M14-SUM(M4:M9))),MIN(1000/(G23+G24/2)*(L15-SUM(L4:L9)),1000/G25*(M15-SUM(M4:M9))),MIN(1000/(G23+G24/2)*(L16-SUM(L4:L9)),1000/G25*(M16-SUM(M4:M9))),MIN(1000/(G23+G24/2)*(L17-SUM(L4:L9)),1000/G25*(M17-SUM(M4:M9))),MIN(1000/(G23+G24/2)*(L18-SUM(L4:L9)),1000/G25*(M18-SUM(M4:M9)))),0)</f>
        <v>320</v>
      </c>
      <c r="H22" s="2"/>
      <c r="J22" s="10" t="s">
        <v>34</v>
      </c>
      <c r="K22" s="3"/>
      <c r="L22" s="3"/>
      <c r="M22" s="22" t="str">
        <f>IF(J12&lt;=(MIN(J4,J5,J6,J7,J8,J9)),"OK","NO")</f>
        <v>OK</v>
      </c>
    </row>
    <row r="23" spans="2:13" ht="13.5" customHeight="1">
      <c r="B23" s="51"/>
      <c r="C23" s="12"/>
      <c r="D23" s="5"/>
      <c r="E23" s="17" t="s">
        <v>57</v>
      </c>
      <c r="F23" s="12"/>
      <c r="G23" s="15">
        <v>135</v>
      </c>
      <c r="H23" s="2"/>
      <c r="J23" s="23"/>
      <c r="K23" s="2"/>
      <c r="L23" s="3"/>
      <c r="M23" s="15"/>
    </row>
    <row r="24" spans="2:13" ht="13.5" customHeight="1">
      <c r="B24" s="51"/>
      <c r="C24" s="3"/>
      <c r="D24" s="5"/>
      <c r="E24" s="17" t="s">
        <v>58</v>
      </c>
      <c r="F24" s="12"/>
      <c r="G24" s="15">
        <v>185</v>
      </c>
      <c r="H24" s="2"/>
      <c r="J24" s="24" t="s">
        <v>36</v>
      </c>
      <c r="K24" s="3"/>
      <c r="L24" s="3"/>
      <c r="M24" s="25">
        <f>G22*(G23+G24/2)/1000+SUM(L4:L9)</f>
        <v>72.8</v>
      </c>
    </row>
    <row r="25" spans="2:13" ht="13.5" customHeight="1">
      <c r="B25" s="51"/>
      <c r="C25" s="3"/>
      <c r="D25" s="5"/>
      <c r="E25" s="17" t="s">
        <v>53</v>
      </c>
      <c r="F25" s="12"/>
      <c r="G25" s="15">
        <v>0.65</v>
      </c>
      <c r="H25" s="2"/>
      <c r="J25" s="24" t="s">
        <v>35</v>
      </c>
      <c r="K25" s="2"/>
      <c r="L25" s="3"/>
      <c r="M25" s="26">
        <f>G22*G25/1000+SUM(M4:M9)</f>
        <v>0.208</v>
      </c>
    </row>
    <row r="26" spans="2:13" ht="13.5" customHeight="1" thickBot="1">
      <c r="B26" s="54"/>
      <c r="C26" s="7"/>
      <c r="D26" s="4"/>
      <c r="E26" s="19" t="s">
        <v>29</v>
      </c>
      <c r="F26" s="13"/>
      <c r="G26" s="16">
        <v>39</v>
      </c>
      <c r="H26" s="2"/>
      <c r="I26" s="2"/>
      <c r="J26" s="28"/>
      <c r="K26" s="8"/>
      <c r="L26" s="7"/>
      <c r="M26" s="4"/>
    </row>
    <row r="27" ht="13.5" thickBot="1"/>
    <row r="28" spans="5:10" ht="20.25" thickBot="1" thickTop="1">
      <c r="E28" s="56" t="s">
        <v>47</v>
      </c>
      <c r="F28" s="57"/>
      <c r="G28" s="58"/>
      <c r="H28" s="36"/>
      <c r="J28" s="45" t="s">
        <v>50</v>
      </c>
    </row>
    <row r="29" ht="13.5" thickTop="1">
      <c r="J29" t="s">
        <v>49</v>
      </c>
    </row>
    <row r="30" spans="2:3" ht="15.75">
      <c r="B30" s="30" t="s">
        <v>12</v>
      </c>
      <c r="C30" s="29" t="s">
        <v>38</v>
      </c>
    </row>
    <row r="31" spans="2:3" ht="15.75">
      <c r="B31" s="30" t="s">
        <v>13</v>
      </c>
      <c r="C31" s="29" t="s">
        <v>39</v>
      </c>
    </row>
    <row r="32" spans="2:3" ht="15.75">
      <c r="B32" s="30" t="s">
        <v>14</v>
      </c>
      <c r="C32" s="29" t="s">
        <v>40</v>
      </c>
    </row>
    <row r="33" spans="2:3" ht="15.75">
      <c r="B33" s="30" t="s">
        <v>25</v>
      </c>
      <c r="C33" s="29" t="s">
        <v>41</v>
      </c>
    </row>
    <row r="34" spans="2:3" ht="15.75">
      <c r="B34" s="30" t="s">
        <v>15</v>
      </c>
      <c r="C34" s="29" t="s">
        <v>42</v>
      </c>
    </row>
    <row r="35" spans="2:3" ht="15.75">
      <c r="B35" s="30" t="s">
        <v>16</v>
      </c>
      <c r="C35" s="29" t="s">
        <v>43</v>
      </c>
    </row>
    <row r="36" spans="2:3" ht="15.75">
      <c r="B36" s="30" t="s">
        <v>21</v>
      </c>
      <c r="C36" s="29" t="s">
        <v>44</v>
      </c>
    </row>
    <row r="37" spans="2:3" ht="15.75">
      <c r="B37" s="30" t="s">
        <v>20</v>
      </c>
      <c r="C37" s="29" t="s">
        <v>54</v>
      </c>
    </row>
    <row r="38" spans="2:3" ht="15.75">
      <c r="B38" s="30" t="s">
        <v>19</v>
      </c>
      <c r="C38" s="29" t="s">
        <v>45</v>
      </c>
    </row>
    <row r="39" spans="2:3" ht="15.75">
      <c r="B39" s="30" t="s">
        <v>37</v>
      </c>
      <c r="C39" s="29" t="s">
        <v>46</v>
      </c>
    </row>
    <row r="40" spans="2:3" ht="15.75">
      <c r="B40" s="30" t="s">
        <v>18</v>
      </c>
      <c r="C40" s="29" t="s">
        <v>55</v>
      </c>
    </row>
    <row r="41" spans="2:3" ht="15.75">
      <c r="B41" s="30" t="s">
        <v>17</v>
      </c>
      <c r="C41" s="29" t="s">
        <v>56</v>
      </c>
    </row>
    <row r="46" ht="15.75" customHeight="1"/>
    <row r="47" ht="23.25" customHeight="1"/>
  </sheetData>
  <mergeCells count="4">
    <mergeCell ref="B4:B9"/>
    <mergeCell ref="B12:B18"/>
    <mergeCell ref="B20:B26"/>
    <mergeCell ref="E28:G28"/>
  </mergeCells>
  <printOptions/>
  <pageMargins left="0.4724409448818898" right="0.07874015748031496" top="0.5905511811023623" bottom="0.5905511811023623" header="0.2755905511811024" footer="0.31496062992125984"/>
  <pageSetup fitToHeight="1" fitToWidth="1" horizontalDpi="1200" verticalDpi="1200" orientation="landscape" paperSize="9" scale="88" r:id="rId1"/>
  <headerFooter alignWithMargins="0">
    <oddFooter>&amp;L&amp;Z&amp;F&amp;R&amp;D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tabSelected="1" zoomScale="90" zoomScaleNormal="90" workbookViewId="0" topLeftCell="B7">
      <selection activeCell="N35" sqref="N35"/>
    </sheetView>
  </sheetViews>
  <sheetFormatPr defaultColWidth="9.140625" defaultRowHeight="12.75"/>
  <cols>
    <col min="1" max="1" width="4.7109375" style="0" customWidth="1"/>
    <col min="2" max="2" width="6.8515625" style="0" customWidth="1"/>
    <col min="3" max="3" width="20.7109375" style="0" customWidth="1"/>
    <col min="4" max="4" width="20.140625" style="0" customWidth="1"/>
    <col min="5" max="6" width="20.7109375" style="0" customWidth="1"/>
    <col min="7" max="7" width="21.8515625" style="0" customWidth="1"/>
    <col min="8" max="13" width="7.28125" style="0" customWidth="1"/>
    <col min="14" max="14" width="7.57421875" style="0" customWidth="1"/>
    <col min="15" max="15" width="16.421875" style="0" customWidth="1"/>
    <col min="16" max="16" width="6.421875" style="0" customWidth="1"/>
    <col min="17" max="17" width="9.7109375" style="0" customWidth="1"/>
    <col min="18" max="18" width="11.7109375" style="0" customWidth="1"/>
    <col min="19" max="19" width="13.7109375" style="0" customWidth="1"/>
    <col min="20" max="20" width="15.00390625" style="0" bestFit="1" customWidth="1"/>
    <col min="21" max="21" width="5.7109375" style="0" customWidth="1"/>
    <col min="22" max="22" width="0.2890625" style="0" customWidth="1"/>
    <col min="23" max="23" width="7.28125" style="0" customWidth="1"/>
    <col min="24" max="24" width="4.8515625" style="0" customWidth="1"/>
  </cols>
  <sheetData>
    <row r="1" spans="2:16" ht="12.75">
      <c r="B1" s="1" t="s">
        <v>130</v>
      </c>
      <c r="P1" s="1"/>
    </row>
    <row r="2" ht="16.5" customHeight="1" thickBot="1"/>
    <row r="3" spans="2:13" ht="15" customHeight="1">
      <c r="B3" s="31"/>
      <c r="C3" s="32" t="s">
        <v>118</v>
      </c>
      <c r="D3" s="33" t="s">
        <v>9</v>
      </c>
      <c r="E3" s="33" t="s">
        <v>119</v>
      </c>
      <c r="F3" s="33" t="s">
        <v>120</v>
      </c>
      <c r="G3" s="33" t="s">
        <v>121</v>
      </c>
      <c r="H3" s="34" t="s">
        <v>12</v>
      </c>
      <c r="I3" s="34" t="s">
        <v>13</v>
      </c>
      <c r="J3" s="34" t="s">
        <v>14</v>
      </c>
      <c r="K3" s="34" t="s">
        <v>25</v>
      </c>
      <c r="L3" s="34" t="s">
        <v>15</v>
      </c>
      <c r="M3" s="35" t="s">
        <v>16</v>
      </c>
    </row>
    <row r="4" spans="2:13" ht="15" customHeight="1">
      <c r="B4" s="51" t="s">
        <v>7</v>
      </c>
      <c r="C4" s="2" t="s">
        <v>98</v>
      </c>
      <c r="D4" s="2" t="s">
        <v>99</v>
      </c>
      <c r="E4" s="2" t="s">
        <v>27</v>
      </c>
      <c r="F4" s="2" t="s">
        <v>100</v>
      </c>
      <c r="G4" s="2" t="s">
        <v>48</v>
      </c>
      <c r="H4" s="37">
        <v>28</v>
      </c>
      <c r="I4" s="2">
        <v>100</v>
      </c>
      <c r="J4" s="2">
        <v>700</v>
      </c>
      <c r="K4" s="2"/>
      <c r="L4" s="38">
        <v>1</v>
      </c>
      <c r="M4" s="39">
        <v>0</v>
      </c>
    </row>
    <row r="5" spans="2:13" ht="15" customHeight="1">
      <c r="B5" s="52"/>
      <c r="C5" s="3"/>
      <c r="D5" s="3"/>
      <c r="E5" s="3"/>
      <c r="F5" s="3"/>
      <c r="G5" s="3"/>
      <c r="H5" s="2"/>
      <c r="I5" s="2"/>
      <c r="J5" s="2"/>
      <c r="K5" s="2"/>
      <c r="L5" s="2"/>
      <c r="M5" s="15"/>
    </row>
    <row r="6" spans="2:13" ht="15" customHeight="1">
      <c r="B6" s="52"/>
      <c r="C6" s="3"/>
      <c r="D6" s="3"/>
      <c r="E6" s="3"/>
      <c r="F6" s="3"/>
      <c r="G6" s="3"/>
      <c r="H6" s="2"/>
      <c r="I6" s="2"/>
      <c r="J6" s="2"/>
      <c r="K6" s="2"/>
      <c r="L6" s="2"/>
      <c r="M6" s="15"/>
    </row>
    <row r="7" spans="2:13" ht="15" customHeight="1">
      <c r="B7" s="52"/>
      <c r="C7" s="3"/>
      <c r="D7" s="3"/>
      <c r="E7" s="3"/>
      <c r="F7" s="3"/>
      <c r="G7" s="3"/>
      <c r="H7" s="2"/>
      <c r="I7" s="2"/>
      <c r="J7" s="2"/>
      <c r="K7" s="2"/>
      <c r="L7" s="2"/>
      <c r="M7" s="15"/>
    </row>
    <row r="8" spans="2:13" ht="12.75">
      <c r="B8" s="52"/>
      <c r="C8" s="3"/>
      <c r="D8" s="3"/>
      <c r="E8" s="3"/>
      <c r="F8" s="3"/>
      <c r="G8" s="3"/>
      <c r="H8" s="2"/>
      <c r="I8" s="2"/>
      <c r="J8" s="2"/>
      <c r="K8" s="2"/>
      <c r="L8" s="2"/>
      <c r="M8" s="15"/>
    </row>
    <row r="9" spans="2:13" ht="13.5" thickBot="1">
      <c r="B9" s="53"/>
      <c r="C9" s="7"/>
      <c r="D9" s="7"/>
      <c r="E9" s="7"/>
      <c r="F9" s="7"/>
      <c r="G9" s="7"/>
      <c r="H9" s="8"/>
      <c r="I9" s="8"/>
      <c r="J9" s="8"/>
      <c r="K9" s="8"/>
      <c r="L9" s="8"/>
      <c r="M9" s="16"/>
    </row>
    <row r="10" ht="13.5" thickBot="1"/>
    <row r="11" spans="2:13" ht="15.75">
      <c r="B11" s="31"/>
      <c r="C11" s="32" t="s">
        <v>118</v>
      </c>
      <c r="D11" s="33" t="s">
        <v>9</v>
      </c>
      <c r="E11" s="33" t="s">
        <v>119</v>
      </c>
      <c r="F11" s="33" t="s">
        <v>120</v>
      </c>
      <c r="G11" s="33" t="s">
        <v>121</v>
      </c>
      <c r="H11" s="34" t="s">
        <v>21</v>
      </c>
      <c r="I11" s="34" t="s">
        <v>20</v>
      </c>
      <c r="J11" s="34" t="s">
        <v>19</v>
      </c>
      <c r="K11" s="34" t="s">
        <v>37</v>
      </c>
      <c r="L11" s="34" t="s">
        <v>18</v>
      </c>
      <c r="M11" s="35" t="s">
        <v>17</v>
      </c>
    </row>
    <row r="12" spans="2:13" ht="12.75">
      <c r="B12" s="51" t="s">
        <v>5</v>
      </c>
      <c r="C12" s="2" t="s">
        <v>22</v>
      </c>
      <c r="D12" s="2" t="s">
        <v>26</v>
      </c>
      <c r="E12" s="2" t="s">
        <v>23</v>
      </c>
      <c r="F12" s="2" t="s">
        <v>24</v>
      </c>
      <c r="G12" s="2" t="s">
        <v>48</v>
      </c>
      <c r="H12" s="40">
        <v>26.2</v>
      </c>
      <c r="I12" s="40">
        <v>91</v>
      </c>
      <c r="J12" s="40">
        <v>591</v>
      </c>
      <c r="K12" s="41"/>
      <c r="L12" s="27">
        <v>44</v>
      </c>
      <c r="M12" s="42">
        <v>2</v>
      </c>
    </row>
    <row r="13" spans="2:13" ht="12.75">
      <c r="B13" s="51"/>
      <c r="C13" s="2"/>
      <c r="D13" s="2"/>
      <c r="E13" s="2"/>
      <c r="F13" s="2"/>
      <c r="G13" s="2"/>
      <c r="H13" s="40"/>
      <c r="I13" s="40"/>
      <c r="J13" s="40"/>
      <c r="K13" s="40"/>
      <c r="L13" s="40">
        <v>58</v>
      </c>
      <c r="M13" s="42">
        <v>1</v>
      </c>
    </row>
    <row r="14" spans="2:13" ht="12.75">
      <c r="B14" s="51"/>
      <c r="C14" s="2"/>
      <c r="D14" s="2"/>
      <c r="E14" s="2"/>
      <c r="F14" s="2"/>
      <c r="G14" s="2"/>
      <c r="H14" s="40"/>
      <c r="I14" s="40"/>
      <c r="J14" s="40"/>
      <c r="K14" s="40"/>
      <c r="L14" s="40">
        <v>73</v>
      </c>
      <c r="M14" s="42">
        <v>0.5</v>
      </c>
    </row>
    <row r="15" spans="2:13" ht="12.75">
      <c r="B15" s="51"/>
      <c r="C15" s="2"/>
      <c r="D15" s="2"/>
      <c r="E15" s="2"/>
      <c r="F15" s="2"/>
      <c r="G15" s="2"/>
      <c r="H15" s="40"/>
      <c r="I15" s="40"/>
      <c r="J15" s="40"/>
      <c r="K15" s="40"/>
      <c r="L15" s="27">
        <v>97</v>
      </c>
      <c r="M15" s="42">
        <v>0.2</v>
      </c>
    </row>
    <row r="16" spans="2:13" ht="12.75">
      <c r="B16" s="51"/>
      <c r="C16" s="3"/>
      <c r="D16" s="3"/>
      <c r="E16" s="3"/>
      <c r="F16" s="3"/>
      <c r="G16" s="3"/>
      <c r="H16" s="40"/>
      <c r="I16" s="40"/>
      <c r="J16" s="40"/>
      <c r="K16" s="40"/>
      <c r="L16" s="27"/>
      <c r="M16" s="42"/>
    </row>
    <row r="17" spans="2:13" ht="12.75">
      <c r="B17" s="51"/>
      <c r="C17" s="3"/>
      <c r="D17" s="3"/>
      <c r="E17" s="3"/>
      <c r="F17" s="3"/>
      <c r="G17" s="3"/>
      <c r="H17" s="40"/>
      <c r="I17" s="40"/>
      <c r="J17" s="40"/>
      <c r="K17" s="40"/>
      <c r="L17" s="27"/>
      <c r="M17" s="42"/>
    </row>
    <row r="18" spans="2:13" ht="13.5" thickBot="1">
      <c r="B18" s="54"/>
      <c r="C18" s="7"/>
      <c r="D18" s="7"/>
      <c r="E18" s="7"/>
      <c r="F18" s="7"/>
      <c r="G18" s="7"/>
      <c r="H18" s="43"/>
      <c r="I18" s="43"/>
      <c r="J18" s="43"/>
      <c r="K18" s="43"/>
      <c r="L18" s="43"/>
      <c r="M18" s="44"/>
    </row>
    <row r="19" ht="13.5" thickBot="1"/>
    <row r="20" spans="2:13" ht="13.5" customHeight="1">
      <c r="B20" s="55" t="s">
        <v>117</v>
      </c>
      <c r="C20" s="11" t="s">
        <v>118</v>
      </c>
      <c r="D20" s="14" t="s">
        <v>51</v>
      </c>
      <c r="E20" s="18" t="s">
        <v>123</v>
      </c>
      <c r="F20" s="11"/>
      <c r="G20" s="14">
        <v>2</v>
      </c>
      <c r="H20" s="2"/>
      <c r="J20" s="9" t="s">
        <v>32</v>
      </c>
      <c r="K20" s="6"/>
      <c r="L20" s="6"/>
      <c r="M20" s="21" t="str">
        <f>IF(I12&lt;=(MIN(I4,I5,I6,I7,I8,I9)),"OK","NO")</f>
        <v>OK</v>
      </c>
    </row>
    <row r="21" spans="2:13" ht="13.5" customHeight="1">
      <c r="B21" s="51"/>
      <c r="C21" s="12" t="s">
        <v>9</v>
      </c>
      <c r="D21" s="15" t="s">
        <v>52</v>
      </c>
      <c r="E21" s="17" t="s">
        <v>122</v>
      </c>
      <c r="F21" s="12"/>
      <c r="G21" s="15">
        <v>0.5</v>
      </c>
      <c r="H21" s="2"/>
      <c r="J21" s="10" t="s">
        <v>33</v>
      </c>
      <c r="K21" s="3"/>
      <c r="L21" s="3"/>
      <c r="M21" s="22" t="str">
        <f>IF(H12&lt;=(MIN(H4,H5,H6,H7,H8,H9)),"OK","NO")</f>
        <v>OK</v>
      </c>
    </row>
    <row r="22" spans="2:13" ht="13.5" customHeight="1">
      <c r="B22" s="51"/>
      <c r="C22" s="12" t="s">
        <v>119</v>
      </c>
      <c r="D22" s="15" t="s">
        <v>6</v>
      </c>
      <c r="E22" s="17" t="s">
        <v>124</v>
      </c>
      <c r="F22" s="12"/>
      <c r="G22" s="20">
        <f>ROUNDDOWN(MAX(MIN(1000/(G23+G24/2)*(L12-SUM(L4:L9)),1000/G25*(M12-SUM(M4:M9))),MIN(1000/(G23+G24/2)*(L13-SUM(L4:L9)),1000/G25*(M13-SUM(M4:M9))),MIN(1000/(G23+G24/2)*(L14-SUM(L4:L9)),1000/G25*(M14-SUM(M4:M9))),MIN(1000/(G23+G24/2)*(L15-SUM(L4:L9)),1000/G25*(M15-SUM(M4:M9))),MIN(1000/(G23+G24/2)*(L16-SUM(L4:L9)),1000/G25*(M16-SUM(M4:M9))),MIN(1000/(G23+G24/2)*(L17-SUM(L4:L9)),1000/G25*(M17-SUM(M4:M9))),MIN(1000/(G23+G24/2)*(L18-SUM(L4:L9)),1000/G25*(M18-SUM(M4:M9)))),0)</f>
        <v>316</v>
      </c>
      <c r="H22" s="2"/>
      <c r="J22" s="10" t="s">
        <v>34</v>
      </c>
      <c r="K22" s="3"/>
      <c r="L22" s="3"/>
      <c r="M22" s="22" t="str">
        <f>IF(J12&lt;=(MIN(J4,J5,J6,J7,J8,J9)),"OK","NO")</f>
        <v>OK</v>
      </c>
    </row>
    <row r="23" spans="2:13" ht="13.5" customHeight="1">
      <c r="B23" s="51"/>
      <c r="C23" s="12"/>
      <c r="D23" s="5"/>
      <c r="E23" s="17" t="s">
        <v>125</v>
      </c>
      <c r="F23" s="12"/>
      <c r="G23" s="15">
        <v>135</v>
      </c>
      <c r="H23" s="2"/>
      <c r="J23" s="23"/>
      <c r="K23" s="2"/>
      <c r="L23" s="3"/>
      <c r="M23" s="15"/>
    </row>
    <row r="24" spans="2:13" ht="13.5" customHeight="1">
      <c r="B24" s="51"/>
      <c r="C24" s="3"/>
      <c r="D24" s="5"/>
      <c r="E24" s="17" t="s">
        <v>126</v>
      </c>
      <c r="F24" s="12"/>
      <c r="G24" s="15">
        <v>185</v>
      </c>
      <c r="H24" s="2"/>
      <c r="J24" s="24" t="s">
        <v>36</v>
      </c>
      <c r="K24" s="3"/>
      <c r="L24" s="3"/>
      <c r="M24" s="25">
        <f>G22*(G23+G24/2)/1000+SUM(L4:L9)</f>
        <v>72.89</v>
      </c>
    </row>
    <row r="25" spans="2:13" ht="13.5" customHeight="1">
      <c r="B25" s="51"/>
      <c r="C25" s="3"/>
      <c r="D25" s="5"/>
      <c r="E25" s="17" t="s">
        <v>127</v>
      </c>
      <c r="F25" s="12"/>
      <c r="G25" s="15">
        <v>0.65</v>
      </c>
      <c r="H25" s="2"/>
      <c r="J25" s="24" t="s">
        <v>35</v>
      </c>
      <c r="K25" s="2"/>
      <c r="L25" s="3"/>
      <c r="M25" s="26">
        <f>G22*G25/1000+SUM(M4:M9)</f>
        <v>0.2054</v>
      </c>
    </row>
    <row r="26" spans="2:13" ht="13.5" customHeight="1" thickBot="1">
      <c r="B26" s="54"/>
      <c r="C26" s="7"/>
      <c r="D26" s="4"/>
      <c r="E26" s="19" t="s">
        <v>128</v>
      </c>
      <c r="F26" s="13"/>
      <c r="G26" s="16">
        <v>39</v>
      </c>
      <c r="H26" s="2"/>
      <c r="I26" s="2"/>
      <c r="J26" s="28"/>
      <c r="K26" s="8"/>
      <c r="L26" s="7"/>
      <c r="M26" s="4"/>
    </row>
    <row r="27" ht="13.5" thickBot="1"/>
    <row r="28" spans="5:10" ht="20.25" thickBot="1" thickTop="1">
      <c r="E28" s="56" t="s">
        <v>129</v>
      </c>
      <c r="F28" s="59"/>
      <c r="G28" s="60"/>
      <c r="H28" s="36"/>
      <c r="J28" s="45" t="s">
        <v>50</v>
      </c>
    </row>
    <row r="29" ht="13.5" thickTop="1">
      <c r="J29" t="s">
        <v>49</v>
      </c>
    </row>
    <row r="30" spans="2:3" ht="15.75">
      <c r="B30" s="30" t="s">
        <v>12</v>
      </c>
      <c r="C30" s="29" t="s">
        <v>103</v>
      </c>
    </row>
    <row r="31" spans="2:3" ht="12.75">
      <c r="B31" s="30"/>
      <c r="C31" s="29" t="s">
        <v>131</v>
      </c>
    </row>
    <row r="32" spans="2:3" ht="15.75">
      <c r="B32" s="30" t="s">
        <v>13</v>
      </c>
      <c r="C32" s="29" t="s">
        <v>104</v>
      </c>
    </row>
    <row r="33" spans="2:3" ht="12.75">
      <c r="B33" s="30"/>
      <c r="C33" s="29" t="s">
        <v>105</v>
      </c>
    </row>
    <row r="34" spans="2:3" ht="15.75">
      <c r="B34" s="30" t="s">
        <v>14</v>
      </c>
      <c r="C34" s="29" t="s">
        <v>106</v>
      </c>
    </row>
    <row r="35" spans="2:3" ht="12.75">
      <c r="B35" s="30"/>
      <c r="C35" s="29" t="s">
        <v>107</v>
      </c>
    </row>
    <row r="36" spans="2:3" ht="15.75">
      <c r="B36" s="30" t="s">
        <v>25</v>
      </c>
      <c r="C36" s="29" t="s">
        <v>115</v>
      </c>
    </row>
    <row r="37" spans="2:3" ht="15.75">
      <c r="B37" s="30" t="s">
        <v>15</v>
      </c>
      <c r="C37" s="29" t="s">
        <v>108</v>
      </c>
    </row>
    <row r="38" spans="2:3" ht="15.75">
      <c r="B38" s="30" t="s">
        <v>16</v>
      </c>
      <c r="C38" s="29" t="s">
        <v>132</v>
      </c>
    </row>
    <row r="39" spans="2:3" ht="15.75">
      <c r="B39" s="30" t="s">
        <v>21</v>
      </c>
      <c r="C39" s="29" t="s">
        <v>109</v>
      </c>
    </row>
    <row r="40" spans="2:3" ht="15.75">
      <c r="B40" s="30"/>
      <c r="C40" s="29" t="s">
        <v>110</v>
      </c>
    </row>
    <row r="41" spans="2:3" ht="15.75">
      <c r="B41" s="30" t="s">
        <v>20</v>
      </c>
      <c r="C41" s="29" t="s">
        <v>113</v>
      </c>
    </row>
    <row r="42" spans="2:3" ht="15.75">
      <c r="B42" s="30" t="s">
        <v>19</v>
      </c>
      <c r="C42" s="29" t="s">
        <v>114</v>
      </c>
    </row>
    <row r="43" spans="2:3" ht="15.75">
      <c r="B43" s="30" t="s">
        <v>37</v>
      </c>
      <c r="C43" s="29" t="s">
        <v>116</v>
      </c>
    </row>
    <row r="44" spans="2:3" ht="15.75">
      <c r="B44" s="30" t="s">
        <v>18</v>
      </c>
      <c r="C44" s="29" t="s">
        <v>101</v>
      </c>
    </row>
    <row r="45" spans="2:3" ht="15.75">
      <c r="B45" s="30" t="s">
        <v>17</v>
      </c>
      <c r="C45" s="29" t="s">
        <v>102</v>
      </c>
    </row>
    <row r="46" spans="2:3" ht="15.75">
      <c r="B46" s="50" t="s">
        <v>111</v>
      </c>
      <c r="C46" s="29" t="s">
        <v>112</v>
      </c>
    </row>
    <row r="50" ht="15.75" customHeight="1"/>
    <row r="51" ht="23.25" customHeight="1"/>
  </sheetData>
  <mergeCells count="4">
    <mergeCell ref="B4:B9"/>
    <mergeCell ref="B12:B18"/>
    <mergeCell ref="B20:B26"/>
    <mergeCell ref="E28:G28"/>
  </mergeCells>
  <printOptions/>
  <pageMargins left="0.4724409448818898" right="0.07874015748031496" top="0.5905511811023623" bottom="0.5905511811023623" header="0.2755905511811024" footer="0.31496062992125984"/>
  <pageSetup fitToHeight="1" fitToWidth="1" horizontalDpi="600" verticalDpi="600" orientation="landscape" paperSize="9" scale="78" r:id="rId2"/>
  <headerFooter alignWithMargins="0">
    <oddFooter>&amp;L&amp;8&amp;YTNG Engineering Aps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TNG Engineering ApS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Beregningsprogram</dc:title>
  <dc:subject>EEx i </dc:subject>
  <dc:creator>Tomm Giiff</dc:creator>
  <cp:keywords/>
  <dc:description/>
  <cp:lastModifiedBy>Mezzoforte ApS</cp:lastModifiedBy>
  <cp:lastPrinted>2005-09-10T09:55:04Z</cp:lastPrinted>
  <dcterms:created xsi:type="dcterms:W3CDTF">1999-06-29T11:38:44Z</dcterms:created>
  <dcterms:modified xsi:type="dcterms:W3CDTF">2005-09-12T12:43:44Z</dcterms:modified>
  <cp:category/>
  <cp:version/>
  <cp:contentType/>
  <cp:contentStatus/>
</cp:coreProperties>
</file>